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5"/>
  </bookViews>
  <sheets>
    <sheet name="прил1 дох" sheetId="1" r:id="rId1"/>
    <sheet name="прил2 безвозм" sheetId="2" r:id="rId2"/>
    <sheet name="прил.3  (Рз, ПР)" sheetId="3" r:id="rId3"/>
    <sheet name=" прил 4 (ЦСР)" sheetId="4" r:id="rId4"/>
    <sheet name="прил 5 ведом" sheetId="5" r:id="rId5"/>
    <sheet name="прил6 источ" sheetId="6" r:id="rId6"/>
  </sheets>
  <definedNames>
    <definedName name="_xlnm.Print_Area" localSheetId="2">'прил.3  (Рз, ПР)'!$A$1:$I$54</definedName>
    <definedName name="_xlnm.Print_Area" localSheetId="0">'прил1 дох'!$A$1:$E$87</definedName>
  </definedNames>
  <calcPr fullCalcOnLoad="1"/>
</workbook>
</file>

<file path=xl/sharedStrings.xml><?xml version="1.0" encoding="utf-8"?>
<sst xmlns="http://schemas.openxmlformats.org/spreadsheetml/2006/main" count="1806" uniqueCount="547">
  <si>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</si>
  <si>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</si>
  <si>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</si>
  <si>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</si>
  <si>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26 августа 2014 года № 4 Протокол № 62</t>
  </si>
  <si>
    <t>ПРИЛОЖЕНИЕ № 2</t>
  </si>
  <si>
    <t>от 19 декабря 2013 года № 11 Протокол № 51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</si>
  <si>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</si>
  <si>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</si>
  <si>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</si>
  <si>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</si>
  <si>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</si>
  <si>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</si>
  <si>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</si>
  <si>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</si>
  <si>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</si>
  <si>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</si>
  <si>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</si>
  <si>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</si>
  <si>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</si>
  <si>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</si>
  <si>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</si>
  <si>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</si>
  <si>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</si>
  <si>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</si>
  <si>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</si>
  <si>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</si>
  <si>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</si>
  <si>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</si>
  <si>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</si>
  <si>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</si>
  <si>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</si>
  <si>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</si>
  <si>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</si>
  <si>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</si>
  <si>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</si>
  <si>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</si>
  <si>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</si>
  <si>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</si>
  <si>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</si>
  <si>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</si>
  <si>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</si>
  <si>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</si>
  <si>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</si>
  <si>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</si>
  <si>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</si>
  <si>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</si>
  <si>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</si>
  <si>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</si>
  <si>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</si>
  <si>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</si>
  <si>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</si>
  <si>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</si>
  <si>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</si>
  <si>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</si>
  <si>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</si>
  <si>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</si>
  <si>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</si>
  <si>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</si>
  <si>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</si>
  <si>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</si>
  <si>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</si>
  <si>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</si>
  <si>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</si>
  <si>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</si>
  <si>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</si>
  <si>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</si>
  <si>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</si>
  <si>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</si>
  <si>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</si>
  <si>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</si>
  <si>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</si>
  <si>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</si>
  <si>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</si>
  <si>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</si>
  <si>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</si>
  <si>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</si>
  <si>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</si>
  <si>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</si>
  <si>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</si>
  <si>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</si>
  <si>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</si>
  <si>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</si>
  <si>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</si>
  <si>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</si>
  <si>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</si>
  <si>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</si>
  <si>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</si>
  <si>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</si>
  <si>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</si>
  <si>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</si>
  <si>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</si>
  <si>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</si>
  <si>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</si>
  <si>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</si>
  <si>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</si>
  <si>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</si>
  <si>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</si>
  <si>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</si>
  <si>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</si>
  <si>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</si>
  <si>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</si>
  <si>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</si>
  <si>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</si>
  <si>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</si>
  <si>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</si>
  <si>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</si>
  <si>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</si>
  <si>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</si>
  <si>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</si>
  <si>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</si>
  <si>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</si>
  <si>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</si>
  <si>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</si>
  <si>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2 02 02008 10 0000 151</t>
  </si>
  <si>
    <t>Субсидии бюджетам поселений на обеспечение жильем молодых семей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</si>
  <si>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</si>
  <si>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</si>
  <si>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</si>
  <si>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</si>
  <si>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</si>
  <si>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</si>
  <si>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</si>
  <si>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</si>
  <si>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</si>
  <si>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</si>
  <si>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</si>
  <si>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</si>
  <si>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</si>
  <si>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</si>
  <si>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</si>
  <si>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</si>
  <si>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</si>
  <si>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района                                                  В.Н.Анпилогов</t>
  </si>
  <si>
    <t>ПРИЛОЖЕНИЕ № 3</t>
  </si>
  <si>
    <t>от 19 декабря 2013 года № 11  Протокол № 51</t>
  </si>
  <si>
    <t xml:space="preserve">Межбюджетные трансферты </t>
  </si>
  <si>
    <t>в 2014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</si>
  <si>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</si>
  <si>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</si>
  <si>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</si>
  <si>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</si>
  <si>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</si>
  <si>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</si>
  <si>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В.Н.Анпилогов</t>
  </si>
  <si>
    <t xml:space="preserve">Усть-Лабинского района </t>
  </si>
  <si>
    <t xml:space="preserve">от 26 августа 2014 года № 4 Протокол № 62  </t>
  </si>
  <si>
    <t>ПРИЛОЖЕНИЕ № 5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</si>
  <si>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</si>
  <si>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</si>
  <si>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</si>
  <si>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</si>
  <si>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</si>
  <si>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</si>
  <si>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</si>
  <si>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</si>
  <si>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</si>
  <si>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</si>
  <si>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</si>
  <si>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</si>
  <si>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</si>
  <si>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</si>
  <si>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</si>
  <si>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</si>
  <si>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</si>
  <si>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</si>
  <si>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</si>
  <si>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</si>
  <si>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</si>
  <si>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</si>
  <si>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</si>
  <si>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</si>
  <si>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</si>
  <si>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</si>
  <si>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</si>
  <si>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</si>
  <si>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</si>
  <si>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</si>
  <si>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</si>
  <si>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</si>
  <si>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</si>
  <si>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</si>
  <si>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</si>
  <si>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</si>
  <si>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</si>
  <si>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</si>
  <si>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</si>
  <si>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</si>
  <si>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</si>
  <si>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</si>
  <si>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</si>
  <si>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</si>
  <si>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</si>
  <si>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</si>
  <si>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</si>
  <si>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</si>
  <si>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</si>
  <si>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</si>
  <si>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</si>
  <si>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</si>
  <si>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</si>
  <si>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</si>
  <si>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</si>
  <si>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</si>
  <si>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</si>
  <si>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</si>
  <si>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</si>
  <si>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</si>
  <si>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</si>
  <si>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</si>
  <si>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</si>
  <si>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Усть-Лабинского района                                                В.Н.Анпилогов</t>
  </si>
  <si>
    <t>ПРИЛОЖЕНИЕ № 4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</si>
  <si>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</si>
  <si>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</si>
  <si>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</si>
  <si>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</si>
  <si>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</si>
  <si>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</si>
  <si>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</si>
  <si>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</si>
  <si>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</si>
  <si>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</si>
  <si>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</si>
  <si>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</si>
  <si>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</si>
  <si>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</si>
  <si>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</si>
  <si>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</si>
  <si>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</si>
  <si>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</si>
  <si>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</si>
  <si>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</si>
  <si>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</si>
  <si>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</si>
  <si>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</si>
  <si>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</si>
  <si>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</si>
  <si>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</si>
  <si>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</si>
  <si>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</si>
  <si>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</si>
  <si>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</si>
  <si>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</si>
  <si>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</si>
  <si>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</si>
  <si>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</si>
  <si>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</si>
  <si>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</si>
  <si>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</si>
  <si>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</si>
  <si>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</si>
  <si>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51 4 0019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</si>
  <si>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</si>
  <si>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</si>
  <si>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</si>
  <si>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</si>
  <si>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</si>
  <si>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</si>
  <si>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</si>
  <si>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</si>
  <si>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</si>
  <si>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</si>
  <si>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</si>
  <si>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</si>
  <si>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</si>
  <si>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</si>
  <si>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</si>
  <si>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</si>
  <si>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</si>
  <si>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52 1 1000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</si>
  <si>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</si>
  <si>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</si>
  <si>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</si>
  <si>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52 1 1001 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</si>
  <si>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</si>
  <si>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</si>
  <si>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</si>
  <si>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</si>
  <si>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</si>
  <si>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</si>
  <si>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</si>
  <si>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</si>
  <si>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</si>
  <si>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</si>
  <si>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</si>
  <si>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</si>
  <si>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</si>
  <si>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</si>
  <si>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</si>
  <si>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</si>
  <si>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</si>
  <si>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</si>
  <si>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</si>
  <si>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</si>
  <si>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</si>
  <si>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</si>
  <si>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</si>
  <si>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</si>
  <si>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</si>
  <si>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</si>
  <si>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</si>
  <si>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</si>
  <si>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</si>
  <si>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</si>
  <si>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</si>
  <si>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</si>
  <si>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</si>
  <si>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</si>
  <si>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</si>
  <si>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</si>
  <si>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</si>
  <si>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</si>
  <si>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</si>
  <si>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</si>
  <si>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</si>
  <si>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</si>
  <si>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</si>
  <si>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</si>
  <si>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</si>
  <si>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ремонт, ремонт автомобильных дорог общего пользования населенных пунктов</t>
  </si>
  <si>
    <t>56 1 6027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</si>
  <si>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</si>
  <si>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56 1 6028</t>
  </si>
  <si>
    <t>Мероприятия по капитальному ремонту, ремонту автомобильных дорог общего пользования населенных пунктов</t>
  </si>
  <si>
    <t>56 1 6527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</si>
  <si>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</si>
  <si>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</si>
  <si>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</si>
  <si>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</si>
  <si>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</si>
  <si>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</si>
  <si>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</si>
  <si>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</si>
  <si>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</si>
  <si>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</si>
  <si>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</si>
  <si>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</si>
  <si>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</si>
  <si>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</si>
  <si>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</si>
  <si>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</si>
  <si>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</si>
  <si>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</si>
  <si>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</si>
  <si>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</si>
  <si>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58 1 1062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</si>
  <si>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</si>
  <si>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</si>
  <si>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градостроительной и землеустроительной документации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</si>
  <si>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</si>
  <si>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</si>
  <si>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</si>
  <si>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 xml:space="preserve">Подготовка градостроительной и землеус троительной документации </t>
  </si>
  <si>
    <t>59 1 6030</t>
  </si>
  <si>
    <t>Подготовка градостроительной и землеустро ительной документации на территории Усть-Лабинского городского поселения</t>
  </si>
  <si>
    <t>59 1 6530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</si>
  <si>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</si>
  <si>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</si>
  <si>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</si>
  <si>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</si>
  <si>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</si>
  <si>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</si>
  <si>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</si>
  <si>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</si>
  <si>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</si>
  <si>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</si>
  <si>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</si>
  <si>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</si>
  <si>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</si>
  <si>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</si>
  <si>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</si>
  <si>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</si>
  <si>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</si>
  <si>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</si>
  <si>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</si>
  <si>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</si>
  <si>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</si>
  <si>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</si>
  <si>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</si>
  <si>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</si>
  <si>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</si>
  <si>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</si>
  <si>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</si>
  <si>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>Развитие   водоотведения   населенных   пунктов</t>
  </si>
  <si>
    <t xml:space="preserve">60 1 6031 </t>
  </si>
  <si>
    <t>60 1 6031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</si>
  <si>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</si>
  <si>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</si>
  <si>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некомерческих организаций и содействие развитию гражданского общества</t>
  </si>
  <si>
    <t>61 1 0000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</si>
  <si>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</si>
  <si>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</si>
  <si>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</si>
  <si>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</si>
  <si>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</si>
  <si>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</si>
  <si>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</si>
  <si>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61 1 1073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</si>
  <si>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</si>
  <si>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</si>
  <si>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</si>
  <si>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</si>
  <si>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</si>
  <si>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</si>
  <si>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</si>
  <si>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</si>
  <si>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</si>
  <si>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</si>
  <si>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</si>
  <si>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</si>
  <si>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</si>
  <si>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</si>
  <si>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</si>
  <si>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</si>
  <si>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</si>
  <si>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</si>
  <si>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</si>
  <si>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</si>
  <si>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</si>
  <si>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</si>
  <si>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</si>
  <si>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</si>
  <si>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</si>
  <si>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</si>
  <si>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</si>
  <si>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64 1 6012</t>
  </si>
  <si>
    <t>64 1 6512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</si>
  <si>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</si>
  <si>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</si>
  <si>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</si>
  <si>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</si>
  <si>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64 2 6012</t>
  </si>
  <si>
    <t>64 2 6512</t>
  </si>
  <si>
    <t>Комплектование книжных фондов библиотек муниципальных образований(поселений)</t>
  </si>
  <si>
    <t>64 2 8144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</si>
  <si>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</si>
  <si>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</si>
  <si>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</si>
  <si>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</si>
  <si>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</si>
  <si>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</si>
  <si>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</si>
  <si>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</si>
  <si>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</si>
  <si>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</si>
  <si>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</si>
  <si>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</si>
  <si>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</si>
  <si>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</si>
  <si>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</si>
  <si>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Оказание адресной социальной помощи</t>
  </si>
  <si>
    <t>65 2 4121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</si>
  <si>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</si>
  <si>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</si>
  <si>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</si>
  <si>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</si>
  <si>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</si>
  <si>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</si>
  <si>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</si>
  <si>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</si>
  <si>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</si>
  <si>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</si>
  <si>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</si>
  <si>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</si>
  <si>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</si>
  <si>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</si>
  <si>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</si>
  <si>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</si>
  <si>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</si>
  <si>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</si>
  <si>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</si>
  <si>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</si>
  <si>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67 1 8020</t>
  </si>
  <si>
    <t xml:space="preserve">Социальное обеспечение и иные выплаты населению </t>
  </si>
  <si>
    <t>Социальные выплаты на обеспечение жильем молодых семей</t>
  </si>
  <si>
    <t>67 1 5020</t>
  </si>
  <si>
    <t>Мероприятия по обеспечению жильем молодых семей</t>
  </si>
  <si>
    <t>67 1 7020</t>
  </si>
  <si>
    <t>Развитие транспортной системы</t>
  </si>
  <si>
    <t>68 0 0000</t>
  </si>
  <si>
    <t>Организация транспортного обслуживания населения</t>
  </si>
  <si>
    <t>68 1 0000</t>
  </si>
  <si>
    <t>Мероприятия по осуществлению транспортного обслуживания населения</t>
  </si>
  <si>
    <t>68 1 1081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</si>
  <si>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</si>
  <si>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</si>
  <si>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7</t>
  </si>
  <si>
    <t xml:space="preserve">от 19 декабря 2013 года № 11 Протокол № 51 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</si>
  <si>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</si>
  <si>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</si>
  <si>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</si>
  <si>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</si>
  <si>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</si>
  <si>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</si>
  <si>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</si>
  <si>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</si>
  <si>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 xml:space="preserve">61 1 0000 </t>
  </si>
  <si>
    <t>Оказание финансовой поддержки социально-ориентированной некоммерческой организации Всероссийскому Обществу инвалидов</t>
  </si>
  <si>
    <t>Профилактика терроризма и экстремизма 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</si>
  <si>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</si>
  <si>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</si>
  <si>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Мероприятия по подготовке градостроительной и землеустроительной документации</t>
  </si>
  <si>
    <t xml:space="preserve">Развитие жилищно-коммунального хозяйства </t>
  </si>
  <si>
    <t>Реализация мероприятий в рамках благоустройства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</si>
  <si>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</si>
  <si>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</si>
  <si>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</si>
  <si>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Усть-Лабинского района                                                      В.Н.Анпилогов</t>
  </si>
  <si>
    <t>ПРИЛОЖЕНИЕ №8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</si>
  <si>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</si>
  <si>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</si>
  <si>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</si>
  <si>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</si>
  <si>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</si>
  <si>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</si>
  <si>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</si>
  <si>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</si>
  <si>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</si>
  <si>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</si>
  <si>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</si>
  <si>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</si>
  <si>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</si>
  <si>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</si>
  <si>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</si>
  <si>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</si>
  <si>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</si>
  <si>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</si>
  <si>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</si>
  <si>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</si>
  <si>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</si>
  <si>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</si>
  <si>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000 01 05 02 00 00 0000 510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</si>
  <si>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</si>
  <si>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</si>
  <si>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</si>
  <si>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</si>
  <si>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</si>
  <si>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</si>
  <si>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</si>
  <si>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</si>
  <si>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</si>
  <si>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</si>
  <si>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</si>
  <si>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</si>
  <si>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</si>
  <si>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>Усть-Лабинского района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</si>
</sst>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9">
    <xf numFmtId="164" fontId="0" fillId="0" borderId="0" xfId="0" applyAlignment="1">
      <alignment/>
    </xf>
    <xf numFmtId="164" fontId="0" fillId="0" borderId="0" xfId="0" applyAlignment="1">
      <alignment horizontal="justify" vertical="top" wrapText="1"/>
    </xf>
    <xf numFmtId="164" fontId="2" fillId="0" borderId="0" xfId="0" applyFont="1" applyBorder="1" applyAlignment="1">
      <alignment horizontal="right" vertical="top" wrapText="1"/>
    </xf>
    <xf numFmtId="164" fontId="0" fillId="0" borderId="0" xfId="0" applyBorder="1" applyAlignment="1">
      <alignment horizontal="right" vertical="top" wrapText="1"/>
    </xf>
    <xf numFmtId="164" fontId="3" fillId="0" borderId="0" xfId="0" applyFont="1" applyAlignment="1">
      <alignment horizontal="justify" vertical="top" wrapText="1"/>
    </xf>
    <xf numFmtId="164" fontId="2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4" fontId="4" fillId="0" borderId="0" xfId="0" applyFont="1" applyAlignment="1">
      <alignment horizontal="justify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8" fillId="0" borderId="0" xfId="0" applyFont="1" applyAlignment="1">
      <alignment horizontal="justify" vertical="top" wrapText="1"/>
    </xf>
    <xf numFmtId="164" fontId="8" fillId="0" borderId="0" xfId="0" applyFont="1" applyAlignment="1">
      <alignment horizontal="right" vertical="top" wrapText="1"/>
    </xf>
    <xf numFmtId="164" fontId="5" fillId="0" borderId="0" xfId="0" applyFont="1" applyAlignment="1">
      <alignment horizontal="right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6" fontId="2" fillId="0" borderId="0" xfId="0" applyNumberFormat="1" applyFont="1" applyAlignment="1">
      <alignment horizontal="justify" vertical="top" wrapText="1"/>
    </xf>
    <xf numFmtId="166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justify" wrapText="1"/>
    </xf>
    <xf numFmtId="164" fontId="0" fillId="0" borderId="0" xfId="0" applyFont="1" applyAlignment="1">
      <alignment/>
    </xf>
    <xf numFmtId="164" fontId="13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11" fillId="0" borderId="0" xfId="20" applyFont="1" applyBorder="1" applyAlignment="1">
      <alignment horizontal="justify" vertical="center" wrapText="1"/>
      <protection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1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5" sqref="B5"/>
    </sheetView>
  </sheetViews>
  <sheetFormatPr defaultColWidth="9.00390625" defaultRowHeight="12.75"/>
  <cols>
    <col min="1" max="1" width="24.25390625" style="0" customWidth="1"/>
    <col min="2" max="2" width="50.75390625" style="0" customWidth="1"/>
    <col min="3" max="3" width="9.625" style="0" customWidth="1"/>
    <col min="4" max="4" width="8.375" style="0" customWidth="1"/>
    <col min="5" max="5" width="10.25390625" style="0" customWidth="1"/>
  </cols>
  <sheetData>
    <row r="1" spans="1:8" ht="18.75" customHeight="1">
      <c r="A1" s="1"/>
      <c r="B1" s="2" t="s">
        <v>0</v>
      </c>
      <c r="C1" s="2"/>
      <c r="D1" s="2"/>
      <c r="E1" s="2"/>
      <c r="F1" s="1"/>
      <c r="G1" s="1"/>
      <c r="H1" s="1"/>
    </row>
    <row r="2" spans="1:8" ht="18.75" customHeight="1">
      <c r="A2" s="1"/>
      <c r="B2" s="2" t="s">
        <v>1</v>
      </c>
      <c r="C2" s="2"/>
      <c r="D2" s="2"/>
      <c r="E2" s="2"/>
      <c r="F2" s="1"/>
      <c r="G2" s="1"/>
      <c r="H2" s="1"/>
    </row>
    <row r="3" spans="1:8" ht="18.75" customHeight="1">
      <c r="A3" s="1"/>
      <c r="B3" s="2" t="s">
        <v>2</v>
      </c>
      <c r="C3" s="2"/>
      <c r="D3" s="2"/>
      <c r="E3" s="2"/>
      <c r="F3" s="1"/>
      <c r="G3" s="1"/>
      <c r="H3" s="1"/>
    </row>
    <row r="4" spans="1:8" ht="18.75" customHeight="1">
      <c r="A4" s="1"/>
      <c r="B4" s="2" t="s">
        <v>3</v>
      </c>
      <c r="C4" s="2"/>
      <c r="D4" s="2"/>
      <c r="E4" s="2"/>
      <c r="F4" s="1"/>
      <c r="G4" s="1"/>
      <c r="H4" s="1"/>
    </row>
    <row r="5" spans="1:8" ht="18.75" customHeight="1">
      <c r="A5" s="1"/>
      <c r="B5" s="2" t="s">
        <v>4</v>
      </c>
      <c r="C5" s="2"/>
      <c r="D5" s="2"/>
      <c r="E5" s="2"/>
      <c r="F5" s="1"/>
      <c r="G5" s="1"/>
      <c r="H5" s="1"/>
    </row>
    <row r="6" spans="1:8" ht="12.75" customHeight="1">
      <c r="A6" s="1"/>
      <c r="B6" s="3"/>
      <c r="C6" s="3"/>
      <c r="D6" s="3"/>
      <c r="E6" s="3"/>
      <c r="F6" s="1"/>
      <c r="G6" s="1"/>
      <c r="H6" s="1"/>
    </row>
    <row r="7" spans="1:8" ht="18.75" customHeight="1">
      <c r="A7" s="4"/>
      <c r="B7" s="2" t="s">
        <v>5</v>
      </c>
      <c r="C7" s="2"/>
      <c r="D7" s="2"/>
      <c r="E7" s="2"/>
      <c r="F7" s="5"/>
      <c r="G7" s="1"/>
      <c r="H7" s="1"/>
    </row>
    <row r="8" spans="1:8" ht="18.75" customHeight="1">
      <c r="A8" s="4"/>
      <c r="B8" s="2" t="s">
        <v>1</v>
      </c>
      <c r="C8" s="2"/>
      <c r="D8" s="2"/>
      <c r="E8" s="2"/>
      <c r="F8" s="5"/>
      <c r="G8" s="1"/>
      <c r="H8" s="1"/>
    </row>
    <row r="9" spans="1:8" ht="18.75" customHeight="1">
      <c r="A9" s="4"/>
      <c r="B9" s="2" t="s">
        <v>2</v>
      </c>
      <c r="C9" s="2"/>
      <c r="D9" s="2"/>
      <c r="E9" s="2"/>
      <c r="F9" s="5"/>
      <c r="G9" s="1"/>
      <c r="H9" s="1"/>
    </row>
    <row r="10" spans="1:8" ht="18.75" customHeight="1">
      <c r="A10" s="4"/>
      <c r="B10" s="2" t="s">
        <v>3</v>
      </c>
      <c r="C10" s="2"/>
      <c r="D10" s="2"/>
      <c r="E10" s="2"/>
      <c r="F10" s="5"/>
      <c r="G10" s="1"/>
      <c r="H10" s="1"/>
    </row>
    <row r="11" spans="1:8" ht="18.75" customHeight="1">
      <c r="A11" s="4"/>
      <c r="B11" s="2" t="s">
        <v>6</v>
      </c>
      <c r="C11" s="2"/>
      <c r="D11" s="2"/>
      <c r="E11" s="2"/>
      <c r="F11" s="5"/>
      <c r="G11" s="1"/>
      <c r="H11" s="1"/>
    </row>
    <row r="12" spans="1:8" ht="12.75">
      <c r="A12" s="4"/>
      <c r="B12" s="5"/>
      <c r="C12" s="5"/>
      <c r="D12" s="5"/>
      <c r="E12" s="5"/>
      <c r="F12" s="5"/>
      <c r="G12" s="1"/>
      <c r="H12" s="1"/>
    </row>
    <row r="13" spans="1:8" ht="37.5" customHeight="1">
      <c r="A13" s="6" t="s">
        <v>7</v>
      </c>
      <c r="B13" s="6"/>
      <c r="C13" s="6"/>
      <c r="D13" s="6"/>
      <c r="E13" s="6"/>
      <c r="F13" s="1"/>
      <c r="G13" s="1"/>
      <c r="H13" s="1"/>
    </row>
    <row r="14" spans="1:8" ht="15.75" customHeight="1" hidden="1">
      <c r="A14" s="7"/>
      <c r="B14" s="7"/>
      <c r="C14" s="7"/>
      <c r="D14" s="1"/>
      <c r="E14" s="1"/>
      <c r="F14" s="1"/>
      <c r="G14" s="1"/>
      <c r="H14" s="1"/>
    </row>
    <row r="15" spans="1:8" ht="11.25" customHeight="1">
      <c r="A15" s="8"/>
      <c r="B15" s="8"/>
      <c r="C15" s="8"/>
      <c r="D15" s="1"/>
      <c r="E15" s="1"/>
      <c r="F15" s="1"/>
      <c r="G15" s="1"/>
      <c r="H15" s="1"/>
    </row>
    <row r="16" spans="1:8" ht="18" customHeight="1">
      <c r="A16" s="9"/>
      <c r="B16" s="2" t="s">
        <v>8</v>
      </c>
      <c r="C16" s="2"/>
      <c r="D16" s="2"/>
      <c r="E16" s="2"/>
      <c r="F16" s="1"/>
      <c r="G16" s="1"/>
      <c r="H16" s="1" t="s">
        <v>9</v>
      </c>
    </row>
    <row r="17" spans="1:8" ht="12.75" hidden="1">
      <c r="A17" s="4"/>
      <c r="B17" s="4"/>
      <c r="C17" s="4"/>
      <c r="D17" s="1"/>
      <c r="E17" s="1"/>
      <c r="F17" s="1"/>
      <c r="G17" s="1"/>
      <c r="H17" s="1"/>
    </row>
    <row r="18" spans="1:8" ht="24" customHeight="1">
      <c r="A18" s="10" t="s">
        <v>10</v>
      </c>
      <c r="B18" s="10" t="s">
        <v>11</v>
      </c>
      <c r="C18" s="11" t="s">
        <v>12</v>
      </c>
      <c r="D18" s="12" t="s">
        <v>13</v>
      </c>
      <c r="E18" s="11" t="s">
        <v>12</v>
      </c>
      <c r="F18" s="1"/>
      <c r="G18" s="1"/>
      <c r="H18" s="1"/>
    </row>
    <row r="19" spans="1:8" ht="23.25" customHeight="1">
      <c r="A19" s="13" t="s">
        <v>14</v>
      </c>
      <c r="B19" s="13"/>
      <c r="C19" s="14">
        <f>SUM(C20+C61)</f>
        <v>186752.6</v>
      </c>
      <c r="D19" s="14">
        <f>SUM(D20+D61)</f>
        <v>14426</v>
      </c>
      <c r="E19" s="15">
        <f>SUM(C19+D19)</f>
        <v>201178.6</v>
      </c>
      <c r="F19" s="1"/>
      <c r="G19" s="1"/>
      <c r="H19" s="1"/>
    </row>
    <row r="20" spans="1:8" ht="19.5" customHeight="1">
      <c r="A20" s="16" t="s">
        <v>15</v>
      </c>
      <c r="B20" s="16" t="s">
        <v>16</v>
      </c>
      <c r="C20" s="14">
        <f>SUM(C21+C24+C29+C31++C34+C40+C52+C59)</f>
        <v>172075.80000000002</v>
      </c>
      <c r="D20" s="14">
        <f>SUM(D21+D24+D29+D31++D34+D40+D52+D59)</f>
        <v>426</v>
      </c>
      <c r="E20" s="17">
        <f aca="true" t="shared" si="0" ref="E20:E81">SUM(C20+D20)</f>
        <v>172501.80000000002</v>
      </c>
      <c r="F20" s="1"/>
      <c r="G20" s="1"/>
      <c r="H20" s="1"/>
    </row>
    <row r="21" spans="1:8" ht="15" customHeight="1">
      <c r="A21" s="18" t="s">
        <v>17</v>
      </c>
      <c r="B21" s="18" t="s">
        <v>18</v>
      </c>
      <c r="C21" s="19">
        <f>SUM(C22)</f>
        <v>76168.6</v>
      </c>
      <c r="D21" s="20">
        <f>SUM(D22)</f>
        <v>0</v>
      </c>
      <c r="E21" s="17">
        <f t="shared" si="0"/>
        <v>76168.6</v>
      </c>
      <c r="F21" s="1"/>
      <c r="G21" s="1"/>
      <c r="H21" s="1"/>
    </row>
    <row r="22" spans="1:8" ht="20.25" customHeight="1">
      <c r="A22" s="18" t="s">
        <v>19</v>
      </c>
      <c r="B22" s="18" t="s">
        <v>20</v>
      </c>
      <c r="C22" s="19">
        <v>76168.6</v>
      </c>
      <c r="D22" s="20">
        <v>0</v>
      </c>
      <c r="E22" s="17">
        <f t="shared" si="0"/>
        <v>76168.6</v>
      </c>
      <c r="F22" s="1"/>
      <c r="G22" s="1"/>
      <c r="H22" s="1"/>
    </row>
    <row r="23" spans="1:8" ht="30.75" customHeight="1">
      <c r="A23" s="18" t="s">
        <v>21</v>
      </c>
      <c r="B23" s="18" t="s">
        <v>22</v>
      </c>
      <c r="C23" s="19">
        <v>10906.6</v>
      </c>
      <c r="D23" s="17">
        <f>SUM(D24)</f>
        <v>0</v>
      </c>
      <c r="E23" s="17">
        <f t="shared" si="0"/>
        <v>10906.6</v>
      </c>
      <c r="F23" s="1"/>
      <c r="G23" s="1"/>
      <c r="H23" s="1"/>
    </row>
    <row r="24" spans="1:8" ht="48" customHeight="1">
      <c r="A24" s="18" t="s">
        <v>23</v>
      </c>
      <c r="B24" s="18" t="s">
        <v>24</v>
      </c>
      <c r="C24" s="19">
        <f>SUM(C25:C28)</f>
        <v>10906.6</v>
      </c>
      <c r="D24" s="19">
        <f>SUM(D25:D28)</f>
        <v>0</v>
      </c>
      <c r="E24" s="17">
        <f t="shared" si="0"/>
        <v>10906.6</v>
      </c>
      <c r="F24" s="1"/>
      <c r="G24" s="1"/>
      <c r="H24" s="1"/>
    </row>
    <row r="25" spans="1:8" ht="95.25" customHeight="1">
      <c r="A25" s="18" t="s">
        <v>25</v>
      </c>
      <c r="B25" s="18" t="s">
        <v>26</v>
      </c>
      <c r="C25" s="19">
        <v>4090</v>
      </c>
      <c r="D25" s="20">
        <v>0</v>
      </c>
      <c r="E25" s="17">
        <f>SUM(C25+D25)</f>
        <v>4090</v>
      </c>
      <c r="F25" s="1"/>
      <c r="G25" s="1"/>
      <c r="H25" s="1"/>
    </row>
    <row r="26" spans="1:8" ht="110.25" customHeight="1">
      <c r="A26" s="18" t="s">
        <v>27</v>
      </c>
      <c r="B26" s="18" t="s">
        <v>28</v>
      </c>
      <c r="C26" s="19">
        <v>85</v>
      </c>
      <c r="D26" s="20">
        <v>0</v>
      </c>
      <c r="E26" s="17">
        <f>SUM(C26+D26)</f>
        <v>85</v>
      </c>
      <c r="F26" s="1"/>
      <c r="G26" s="1"/>
      <c r="H26" s="1"/>
    </row>
    <row r="27" spans="1:8" ht="102.75" customHeight="1">
      <c r="A27" s="18" t="s">
        <v>29</v>
      </c>
      <c r="B27" s="18" t="s">
        <v>30</v>
      </c>
      <c r="C27" s="19">
        <v>6661.6</v>
      </c>
      <c r="D27" s="20">
        <v>0</v>
      </c>
      <c r="E27" s="17">
        <f>SUM(C27+D27)</f>
        <v>6661.6</v>
      </c>
      <c r="F27" s="1"/>
      <c r="G27" s="1"/>
      <c r="H27" s="1"/>
    </row>
    <row r="28" spans="1:8" ht="12.75">
      <c r="A28" s="18" t="s">
        <v>31</v>
      </c>
      <c r="B28" s="18" t="s">
        <v>32</v>
      </c>
      <c r="C28" s="19">
        <v>70</v>
      </c>
      <c r="D28" s="20">
        <v>0</v>
      </c>
      <c r="E28" s="17">
        <f>SUM(C28+D28)</f>
        <v>70</v>
      </c>
      <c r="F28" s="1"/>
      <c r="G28" s="1"/>
      <c r="H28" s="1"/>
    </row>
    <row r="29" spans="1:8" ht="12.75">
      <c r="A29" s="18" t="s">
        <v>33</v>
      </c>
      <c r="B29" s="18" t="s">
        <v>34</v>
      </c>
      <c r="C29" s="19">
        <v>1287.5</v>
      </c>
      <c r="D29" s="20">
        <f>SUM(D30)</f>
        <v>375</v>
      </c>
      <c r="E29" s="17">
        <f t="shared" si="0"/>
        <v>1662.5</v>
      </c>
      <c r="F29" s="1"/>
      <c r="G29" s="1"/>
      <c r="H29" s="1"/>
    </row>
    <row r="30" spans="1:8" ht="17.25" customHeight="1">
      <c r="A30" s="18" t="s">
        <v>35</v>
      </c>
      <c r="B30" s="18" t="s">
        <v>36</v>
      </c>
      <c r="C30" s="19">
        <v>1287.5</v>
      </c>
      <c r="D30" s="20">
        <v>375</v>
      </c>
      <c r="E30" s="17">
        <f t="shared" si="0"/>
        <v>1662.5</v>
      </c>
      <c r="F30" s="1"/>
      <c r="G30" s="1"/>
      <c r="H30" s="1"/>
    </row>
    <row r="31" spans="1:8" ht="12.75">
      <c r="A31" s="18" t="s">
        <v>37</v>
      </c>
      <c r="B31" s="18" t="s">
        <v>38</v>
      </c>
      <c r="C31" s="19">
        <f>SUM(C32+C33)</f>
        <v>57372.1</v>
      </c>
      <c r="D31" s="20"/>
      <c r="E31" s="17">
        <f t="shared" si="0"/>
        <v>57372.1</v>
      </c>
      <c r="F31" s="1"/>
      <c r="G31" s="1"/>
      <c r="H31" s="1"/>
    </row>
    <row r="32" spans="1:8" ht="18" customHeight="1">
      <c r="A32" s="18" t="s">
        <v>39</v>
      </c>
      <c r="B32" s="18" t="s">
        <v>40</v>
      </c>
      <c r="C32" s="19">
        <v>5354.1</v>
      </c>
      <c r="D32" s="20"/>
      <c r="E32" s="17">
        <f t="shared" si="0"/>
        <v>5354.1</v>
      </c>
      <c r="F32" s="1"/>
      <c r="G32" s="1"/>
      <c r="H32" s="1"/>
    </row>
    <row r="33" spans="1:8" ht="12.75">
      <c r="A33" s="18" t="s">
        <v>41</v>
      </c>
      <c r="B33" s="18" t="s">
        <v>42</v>
      </c>
      <c r="C33" s="19">
        <v>52018</v>
      </c>
      <c r="D33" s="20"/>
      <c r="E33" s="17">
        <f t="shared" si="0"/>
        <v>52018</v>
      </c>
      <c r="F33" s="1"/>
      <c r="G33" s="1"/>
      <c r="H33" s="1"/>
    </row>
    <row r="34" spans="1:8" ht="49.5" customHeight="1">
      <c r="A34" s="16" t="s">
        <v>43</v>
      </c>
      <c r="B34" s="16" t="s">
        <v>44</v>
      </c>
      <c r="C34" s="14">
        <f>SUM(C35)</f>
        <v>25200</v>
      </c>
      <c r="D34" s="14">
        <f>SUM(D35)</f>
        <v>0</v>
      </c>
      <c r="E34" s="15">
        <f t="shared" si="0"/>
        <v>25200</v>
      </c>
      <c r="F34" s="1"/>
      <c r="G34" s="1"/>
      <c r="H34" s="1"/>
    </row>
    <row r="35" spans="1:8" ht="123" customHeight="1">
      <c r="A35" s="18" t="s">
        <v>45</v>
      </c>
      <c r="B35" s="18" t="s">
        <v>46</v>
      </c>
      <c r="C35" s="19">
        <f>SUM(C36+C39)</f>
        <v>25200</v>
      </c>
      <c r="D35" s="20">
        <f>SUM(D36)</f>
        <v>0</v>
      </c>
      <c r="E35" s="17">
        <f t="shared" si="0"/>
        <v>25200</v>
      </c>
      <c r="F35" s="1"/>
      <c r="G35" s="1"/>
      <c r="H35" s="1"/>
    </row>
    <row r="36" spans="1:8" ht="90" customHeight="1">
      <c r="A36" s="18" t="s">
        <v>47</v>
      </c>
      <c r="B36" s="18" t="s">
        <v>48</v>
      </c>
      <c r="C36" s="19">
        <f>SUM(C37)</f>
        <v>16500</v>
      </c>
      <c r="D36" s="20">
        <f>SUM(D37)</f>
        <v>0</v>
      </c>
      <c r="E36" s="17">
        <f t="shared" si="0"/>
        <v>16500</v>
      </c>
      <c r="F36" s="1"/>
      <c r="G36" s="1"/>
      <c r="H36" s="1"/>
    </row>
    <row r="37" spans="1:8" ht="106.5" customHeight="1">
      <c r="A37" s="18" t="s">
        <v>49</v>
      </c>
      <c r="B37" s="18" t="s">
        <v>50</v>
      </c>
      <c r="C37" s="19">
        <v>16500</v>
      </c>
      <c r="D37" s="20">
        <v>0</v>
      </c>
      <c r="E37" s="17">
        <f t="shared" si="0"/>
        <v>16500</v>
      </c>
      <c r="F37" s="1"/>
      <c r="G37" s="1"/>
      <c r="H37" s="1"/>
    </row>
    <row r="38" spans="1:8" ht="108.75" customHeight="1">
      <c r="A38" s="18" t="s">
        <v>51</v>
      </c>
      <c r="B38" s="4" t="s">
        <v>52</v>
      </c>
      <c r="C38" s="19">
        <f>SUM(C39)</f>
        <v>8700</v>
      </c>
      <c r="D38" s="20"/>
      <c r="E38" s="17">
        <f>SUM(C38+D38)</f>
        <v>8700</v>
      </c>
      <c r="F38" s="1"/>
      <c r="G38" s="1"/>
      <c r="H38" s="1"/>
    </row>
    <row r="39" spans="1:8" ht="97.5" customHeight="1">
      <c r="A39" s="18" t="s">
        <v>53</v>
      </c>
      <c r="B39" s="18" t="s">
        <v>54</v>
      </c>
      <c r="C39" s="19">
        <v>8700</v>
      </c>
      <c r="D39" s="20"/>
      <c r="E39" s="17">
        <f t="shared" si="0"/>
        <v>8700</v>
      </c>
      <c r="F39" s="1"/>
      <c r="G39" s="1"/>
      <c r="H39" s="1"/>
    </row>
    <row r="40" spans="1:8" ht="30.75" customHeight="1">
      <c r="A40" s="16" t="s">
        <v>55</v>
      </c>
      <c r="B40" s="16" t="s">
        <v>56</v>
      </c>
      <c r="C40" s="14">
        <f>SUM(C44+C43)</f>
        <v>1073.2</v>
      </c>
      <c r="D40" s="14">
        <f>SUM(D44+D43)</f>
        <v>36</v>
      </c>
      <c r="E40" s="15">
        <f t="shared" si="0"/>
        <v>1109.2</v>
      </c>
      <c r="F40" s="1"/>
      <c r="G40" s="1"/>
      <c r="H40" s="1"/>
    </row>
    <row r="41" spans="1:8" ht="0.75" customHeight="1" hidden="1">
      <c r="A41" s="18" t="s">
        <v>57</v>
      </c>
      <c r="B41" s="18" t="s">
        <v>58</v>
      </c>
      <c r="C41" s="19">
        <f>SUM(C42)</f>
        <v>0</v>
      </c>
      <c r="D41" s="21">
        <f>SUM(D42)</f>
        <v>0</v>
      </c>
      <c r="E41" s="17">
        <f>SUM(C41+D41)</f>
        <v>0</v>
      </c>
      <c r="F41" s="1"/>
      <c r="G41" s="1"/>
      <c r="H41" s="1"/>
    </row>
    <row r="42" spans="1:8" ht="31.5" customHeight="1" hidden="1">
      <c r="A42" s="18" t="s">
        <v>59</v>
      </c>
      <c r="B42" s="18" t="s">
        <v>60</v>
      </c>
      <c r="C42" s="19">
        <f>SUM(C43)</f>
        <v>0</v>
      </c>
      <c r="D42" s="21">
        <f>SUM(D43)</f>
        <v>0</v>
      </c>
      <c r="E42" s="17">
        <f t="shared" si="0"/>
        <v>0</v>
      </c>
      <c r="F42" s="1"/>
      <c r="G42" s="1"/>
      <c r="H42" s="1"/>
    </row>
    <row r="43" spans="1:8" ht="30" customHeight="1" hidden="1">
      <c r="A43" s="18" t="s">
        <v>61</v>
      </c>
      <c r="B43" s="18" t="s">
        <v>62</v>
      </c>
      <c r="C43" s="19">
        <v>0</v>
      </c>
      <c r="D43" s="20">
        <v>0</v>
      </c>
      <c r="E43" s="17">
        <f t="shared" si="0"/>
        <v>0</v>
      </c>
      <c r="F43" s="1"/>
      <c r="G43" s="1"/>
      <c r="H43" s="1"/>
    </row>
    <row r="44" spans="1:8" ht="66" customHeight="1">
      <c r="A44" s="18" t="s">
        <v>63</v>
      </c>
      <c r="B44" s="18" t="s">
        <v>64</v>
      </c>
      <c r="C44" s="19">
        <f>SUM(C45+C50)</f>
        <v>1073.2</v>
      </c>
      <c r="D44" s="19">
        <f>SUM(D45+D50)</f>
        <v>36</v>
      </c>
      <c r="E44" s="19">
        <f>SUM(E45+E50)</f>
        <v>1109.2</v>
      </c>
      <c r="F44" s="1"/>
      <c r="G44" s="1"/>
      <c r="H44" s="1"/>
    </row>
    <row r="45" spans="1:8" ht="48" customHeight="1">
      <c r="A45" s="18" t="s">
        <v>65</v>
      </c>
      <c r="B45" s="18" t="s">
        <v>66</v>
      </c>
      <c r="C45" s="19">
        <f>SUM(C46)</f>
        <v>590.5</v>
      </c>
      <c r="D45" s="20">
        <f>SUM(D46)</f>
        <v>36</v>
      </c>
      <c r="E45" s="17">
        <f t="shared" si="0"/>
        <v>626.5</v>
      </c>
      <c r="F45" s="22"/>
      <c r="G45" s="22"/>
      <c r="H45" s="22"/>
    </row>
    <row r="46" spans="1:8" ht="63.75" customHeight="1">
      <c r="A46" s="18" t="s">
        <v>67</v>
      </c>
      <c r="B46" s="18" t="s">
        <v>68</v>
      </c>
      <c r="C46" s="19">
        <v>590.5</v>
      </c>
      <c r="D46" s="20">
        <v>36</v>
      </c>
      <c r="E46" s="17">
        <f t="shared" si="0"/>
        <v>626.5</v>
      </c>
      <c r="F46" s="22"/>
      <c r="G46" s="22"/>
      <c r="H46" s="22"/>
    </row>
    <row r="47" spans="1:8" ht="15.75" customHeight="1" hidden="1">
      <c r="A47" s="18" t="s">
        <v>69</v>
      </c>
      <c r="B47" s="18" t="s">
        <v>70</v>
      </c>
      <c r="C47" s="19">
        <f>SUM(C48)</f>
        <v>0</v>
      </c>
      <c r="D47" s="23"/>
      <c r="E47" s="17">
        <f t="shared" si="0"/>
        <v>0</v>
      </c>
      <c r="F47" s="22"/>
      <c r="G47" s="22"/>
      <c r="H47" s="22"/>
    </row>
    <row r="48" spans="1:8" ht="12.75" hidden="1">
      <c r="A48" s="18" t="s">
        <v>71</v>
      </c>
      <c r="B48" s="18" t="s">
        <v>72</v>
      </c>
      <c r="C48" s="19">
        <f>SUM(C49)</f>
        <v>0</v>
      </c>
      <c r="D48" s="21"/>
      <c r="E48" s="17">
        <f t="shared" si="0"/>
        <v>0</v>
      </c>
      <c r="F48" s="1"/>
      <c r="G48" s="1"/>
      <c r="H48" s="1"/>
    </row>
    <row r="49" spans="1:8" ht="45" customHeight="1" hidden="1">
      <c r="A49" s="18" t="s">
        <v>73</v>
      </c>
      <c r="B49" s="18" t="s">
        <v>74</v>
      </c>
      <c r="C49" s="19">
        <v>0</v>
      </c>
      <c r="D49" s="21"/>
      <c r="E49" s="17">
        <f t="shared" si="0"/>
        <v>0</v>
      </c>
      <c r="F49" s="1"/>
      <c r="G49" s="1"/>
      <c r="H49" s="1"/>
    </row>
    <row r="50" spans="1:8" ht="65.25" customHeight="1">
      <c r="A50" s="18" t="s">
        <v>75</v>
      </c>
      <c r="B50" s="18" t="s">
        <v>76</v>
      </c>
      <c r="C50" s="19">
        <f>SUM(C51)</f>
        <v>482.7</v>
      </c>
      <c r="D50" s="20">
        <f>SUM(D51)</f>
        <v>0</v>
      </c>
      <c r="E50" s="17">
        <f>SUM(C50+D50)</f>
        <v>482.7</v>
      </c>
      <c r="F50" s="1"/>
      <c r="G50" s="1"/>
      <c r="H50" s="1"/>
    </row>
    <row r="51" spans="1:8" ht="63" customHeight="1">
      <c r="A51" s="18" t="s">
        <v>77</v>
      </c>
      <c r="B51" s="18" t="s">
        <v>78</v>
      </c>
      <c r="C51" s="19">
        <v>482.7</v>
      </c>
      <c r="D51" s="20">
        <v>0</v>
      </c>
      <c r="E51" s="17">
        <f>SUM(C51+D51)</f>
        <v>482.7</v>
      </c>
      <c r="F51" s="1"/>
      <c r="G51" s="1"/>
      <c r="H51" s="1"/>
    </row>
    <row r="52" spans="1:8" ht="19.5" customHeight="1">
      <c r="A52" s="16" t="s">
        <v>69</v>
      </c>
      <c r="B52" s="16" t="s">
        <v>70</v>
      </c>
      <c r="C52" s="14">
        <f>SUM(C53+C57+C55)</f>
        <v>45.3</v>
      </c>
      <c r="D52" s="14">
        <f>SUM(D53+D57+D55)</f>
        <v>15</v>
      </c>
      <c r="E52" s="14">
        <f>SUM(E53+E57+E55)</f>
        <v>60.3</v>
      </c>
      <c r="F52" s="1"/>
      <c r="G52" s="1"/>
      <c r="H52" s="1"/>
    </row>
    <row r="53" spans="1:8" ht="12.75">
      <c r="A53" s="18" t="s">
        <v>79</v>
      </c>
      <c r="B53" s="18" t="s">
        <v>80</v>
      </c>
      <c r="C53" s="19">
        <f>SUM(C54)</f>
        <v>10.8</v>
      </c>
      <c r="D53" s="17">
        <f>SUM(D54)</f>
        <v>0</v>
      </c>
      <c r="E53" s="17">
        <f aca="true" t="shared" si="1" ref="E53:E60">SUM(C53+D53)</f>
        <v>10.8</v>
      </c>
      <c r="F53" s="1"/>
      <c r="G53" s="1"/>
      <c r="H53" s="1"/>
    </row>
    <row r="54" spans="1:8" ht="62.25" customHeight="1">
      <c r="A54" s="18" t="s">
        <v>81</v>
      </c>
      <c r="B54" s="18" t="s">
        <v>82</v>
      </c>
      <c r="C54" s="19">
        <v>10.8</v>
      </c>
      <c r="D54" s="19">
        <v>0</v>
      </c>
      <c r="E54" s="17">
        <f t="shared" si="1"/>
        <v>10.8</v>
      </c>
      <c r="F54" s="1"/>
      <c r="G54" s="1"/>
      <c r="H54" s="1"/>
    </row>
    <row r="55" spans="1:8" ht="63" customHeight="1">
      <c r="A55" s="18" t="s">
        <v>83</v>
      </c>
      <c r="B55" s="18" t="s">
        <v>84</v>
      </c>
      <c r="C55" s="19">
        <f>SUM(C56)</f>
        <v>0</v>
      </c>
      <c r="D55" s="17">
        <f>SUM(D56)</f>
        <v>15</v>
      </c>
      <c r="E55" s="17">
        <f>SUM(C55+D55)</f>
        <v>15</v>
      </c>
      <c r="F55" s="1"/>
      <c r="G55" s="1"/>
      <c r="H55" s="1"/>
    </row>
    <row r="56" spans="1:8" ht="62.25" customHeight="1">
      <c r="A56" s="18" t="s">
        <v>85</v>
      </c>
      <c r="B56" s="18" t="s">
        <v>86</v>
      </c>
      <c r="C56" s="19">
        <v>0</v>
      </c>
      <c r="D56" s="19">
        <v>15</v>
      </c>
      <c r="E56" s="17">
        <f>SUM(C56+D56)</f>
        <v>15</v>
      </c>
      <c r="F56" s="1"/>
      <c r="G56" s="1"/>
      <c r="H56" s="1"/>
    </row>
    <row r="57" spans="1:8" ht="48.75" customHeight="1">
      <c r="A57" s="18" t="s">
        <v>87</v>
      </c>
      <c r="B57" s="18" t="s">
        <v>88</v>
      </c>
      <c r="C57" s="19">
        <f>SUM(C58)</f>
        <v>34.5</v>
      </c>
      <c r="D57" s="20">
        <f>SUM(D58)</f>
        <v>0</v>
      </c>
      <c r="E57" s="17">
        <f t="shared" si="1"/>
        <v>34.5</v>
      </c>
      <c r="F57" s="1"/>
      <c r="G57" s="1"/>
      <c r="H57" s="1"/>
    </row>
    <row r="58" spans="1:8" ht="61.5" customHeight="1">
      <c r="A58" s="18" t="s">
        <v>89</v>
      </c>
      <c r="B58" s="18" t="s">
        <v>90</v>
      </c>
      <c r="C58" s="19">
        <v>34.5</v>
      </c>
      <c r="D58" s="20">
        <v>0</v>
      </c>
      <c r="E58" s="17">
        <f t="shared" si="1"/>
        <v>34.5</v>
      </c>
      <c r="F58" s="1"/>
      <c r="G58" s="1"/>
      <c r="H58" s="1"/>
    </row>
    <row r="59" spans="1:8" ht="19.5" customHeight="1">
      <c r="A59" s="16" t="s">
        <v>91</v>
      </c>
      <c r="B59" s="16" t="s">
        <v>92</v>
      </c>
      <c r="C59" s="14">
        <f>SUM(C60)</f>
        <v>22.5</v>
      </c>
      <c r="D59" s="24">
        <f>SUM(D60)</f>
        <v>0</v>
      </c>
      <c r="E59" s="15">
        <f t="shared" si="1"/>
        <v>22.5</v>
      </c>
      <c r="F59" s="1"/>
      <c r="G59" s="1"/>
      <c r="H59" s="1"/>
    </row>
    <row r="60" spans="1:8" ht="21.75" customHeight="1">
      <c r="A60" s="18" t="s">
        <v>93</v>
      </c>
      <c r="B60" s="18" t="s">
        <v>94</v>
      </c>
      <c r="C60" s="19">
        <v>22.5</v>
      </c>
      <c r="D60" s="20">
        <v>0</v>
      </c>
      <c r="E60" s="17">
        <f t="shared" si="1"/>
        <v>22.5</v>
      </c>
      <c r="F60" s="1"/>
      <c r="G60" s="1"/>
      <c r="H60" s="1"/>
    </row>
    <row r="61" spans="1:9" ht="20.25" customHeight="1">
      <c r="A61" s="13" t="s">
        <v>95</v>
      </c>
      <c r="B61" s="13" t="s">
        <v>96</v>
      </c>
      <c r="C61" s="14">
        <f>SUM(C62+C76+C78+C80)</f>
        <v>14676.800000000001</v>
      </c>
      <c r="D61" s="14">
        <f>SUM(D62+D76+D78+D80)</f>
        <v>14000</v>
      </c>
      <c r="E61" s="14">
        <f>SUM(E62+E76+E78+E80)</f>
        <v>28676.8</v>
      </c>
      <c r="F61" s="1"/>
      <c r="G61" s="1"/>
      <c r="H61" s="1"/>
      <c r="I61" t="s">
        <v>9</v>
      </c>
    </row>
    <row r="62" spans="1:8" ht="32.25" customHeight="1">
      <c r="A62" s="18" t="s">
        <v>97</v>
      </c>
      <c r="B62" s="18" t="s">
        <v>98</v>
      </c>
      <c r="C62" s="19">
        <f>SUM(C71+C74)</f>
        <v>15033.6</v>
      </c>
      <c r="D62" s="19">
        <f>SUM(D71)</f>
        <v>14000</v>
      </c>
      <c r="E62" s="19">
        <f>SUM(E69+E74+E71)</f>
        <v>29033.6</v>
      </c>
      <c r="F62" s="1"/>
      <c r="G62" s="1"/>
      <c r="H62" s="1"/>
    </row>
    <row r="63" spans="1:8" ht="31.5" customHeight="1" hidden="1">
      <c r="A63" s="18" t="s">
        <v>99</v>
      </c>
      <c r="B63" s="18" t="s">
        <v>100</v>
      </c>
      <c r="C63" s="19">
        <f>C64</f>
        <v>0</v>
      </c>
      <c r="D63" s="21"/>
      <c r="E63" s="17">
        <f t="shared" si="0"/>
        <v>0</v>
      </c>
      <c r="F63" s="1"/>
      <c r="G63" s="1"/>
      <c r="H63" s="1"/>
    </row>
    <row r="64" spans="1:8" ht="30" customHeight="1" hidden="1">
      <c r="A64" s="18" t="s">
        <v>101</v>
      </c>
      <c r="B64" s="18" t="s">
        <v>102</v>
      </c>
      <c r="C64" s="19">
        <f>C65</f>
        <v>0</v>
      </c>
      <c r="D64" s="21"/>
      <c r="E64" s="17">
        <f t="shared" si="0"/>
        <v>0</v>
      </c>
      <c r="F64" s="1"/>
      <c r="G64" s="1"/>
      <c r="H64" s="1"/>
    </row>
    <row r="65" spans="1:8" ht="33" customHeight="1" hidden="1">
      <c r="A65" s="18" t="s">
        <v>103</v>
      </c>
      <c r="B65" s="18" t="s">
        <v>104</v>
      </c>
      <c r="C65" s="19">
        <v>0</v>
      </c>
      <c r="D65" s="21"/>
      <c r="E65" s="17">
        <f t="shared" si="0"/>
        <v>0</v>
      </c>
      <c r="F65" s="1"/>
      <c r="G65" s="1"/>
      <c r="H65" s="1"/>
    </row>
    <row r="66" spans="1:8" ht="0.75" customHeight="1" hidden="1">
      <c r="A66" s="18" t="s">
        <v>105</v>
      </c>
      <c r="B66" s="18" t="s">
        <v>106</v>
      </c>
      <c r="C66" s="19">
        <f>SUM(C67+C68)</f>
        <v>0</v>
      </c>
      <c r="D66" s="21"/>
      <c r="E66" s="17">
        <f t="shared" si="0"/>
        <v>0</v>
      </c>
      <c r="F66" s="1"/>
      <c r="G66" s="1"/>
      <c r="H66" s="1"/>
    </row>
    <row r="67" spans="1:8" ht="30.75" customHeight="1" hidden="1">
      <c r="A67" s="25" t="s">
        <v>107</v>
      </c>
      <c r="B67" s="25" t="s">
        <v>108</v>
      </c>
      <c r="C67" s="19">
        <v>0</v>
      </c>
      <c r="D67" s="21"/>
      <c r="E67" s="17">
        <f t="shared" si="0"/>
        <v>0</v>
      </c>
      <c r="F67" s="1"/>
      <c r="G67" s="1"/>
      <c r="H67" s="1"/>
    </row>
    <row r="68" spans="1:8" ht="15.75" customHeight="1" hidden="1">
      <c r="A68" s="25" t="s">
        <v>109</v>
      </c>
      <c r="B68" s="25" t="s">
        <v>110</v>
      </c>
      <c r="C68" s="19">
        <v>0</v>
      </c>
      <c r="D68" s="21"/>
      <c r="E68" s="17">
        <f t="shared" si="0"/>
        <v>0</v>
      </c>
      <c r="F68" s="1"/>
      <c r="G68" s="1"/>
      <c r="H68" s="1"/>
    </row>
    <row r="69" spans="1:8" ht="30" customHeight="1" hidden="1">
      <c r="A69" s="25" t="s">
        <v>99</v>
      </c>
      <c r="B69" s="25" t="s">
        <v>100</v>
      </c>
      <c r="C69" s="19">
        <f>SUM(C70)</f>
        <v>0</v>
      </c>
      <c r="D69" s="20">
        <f>SUM(D70)</f>
        <v>0</v>
      </c>
      <c r="E69" s="17">
        <f t="shared" si="0"/>
        <v>0</v>
      </c>
      <c r="F69" s="1"/>
      <c r="G69" s="1"/>
      <c r="H69" s="1"/>
    </row>
    <row r="70" spans="1:8" ht="33.75" customHeight="1" hidden="1">
      <c r="A70" s="25" t="s">
        <v>111</v>
      </c>
      <c r="B70" s="25" t="s">
        <v>112</v>
      </c>
      <c r="C70" s="19">
        <v>0</v>
      </c>
      <c r="D70" s="20">
        <v>0</v>
      </c>
      <c r="E70" s="17">
        <f t="shared" si="0"/>
        <v>0</v>
      </c>
      <c r="F70" s="1"/>
      <c r="G70" s="1"/>
      <c r="H70" s="1"/>
    </row>
    <row r="71" spans="1:8" ht="33" customHeight="1">
      <c r="A71" s="18" t="s">
        <v>105</v>
      </c>
      <c r="B71" s="18" t="s">
        <v>113</v>
      </c>
      <c r="C71" s="19">
        <f>SUM(C73+C72)</f>
        <v>15020.6</v>
      </c>
      <c r="D71" s="19">
        <f>SUM(D73+D72)</f>
        <v>14000</v>
      </c>
      <c r="E71" s="19">
        <f>SUM(C71+D71)</f>
        <v>29020.6</v>
      </c>
      <c r="F71" s="1"/>
      <c r="G71" s="1"/>
      <c r="H71" s="1"/>
    </row>
    <row r="72" spans="1:8" ht="0.75" customHeight="1">
      <c r="A72" s="18" t="s">
        <v>114</v>
      </c>
      <c r="B72" s="26" t="s">
        <v>115</v>
      </c>
      <c r="C72" s="19">
        <v>0</v>
      </c>
      <c r="D72" s="19"/>
      <c r="E72" s="19">
        <f>SUM(C72+D72)</f>
        <v>0</v>
      </c>
      <c r="F72" s="1"/>
      <c r="G72" s="1"/>
      <c r="H72" s="1"/>
    </row>
    <row r="73" spans="1:8" ht="21.75" customHeight="1">
      <c r="A73" s="25" t="s">
        <v>109</v>
      </c>
      <c r="B73" s="25" t="s">
        <v>110</v>
      </c>
      <c r="C73" s="19">
        <v>15020.6</v>
      </c>
      <c r="D73" s="17">
        <v>14000</v>
      </c>
      <c r="E73" s="17">
        <f>SUM(C73+D73)</f>
        <v>29020.6</v>
      </c>
      <c r="F73" s="1"/>
      <c r="G73" s="1"/>
      <c r="H73" s="1"/>
    </row>
    <row r="74" spans="1:8" ht="30.75" customHeight="1">
      <c r="A74" s="25" t="s">
        <v>116</v>
      </c>
      <c r="B74" s="18" t="s">
        <v>117</v>
      </c>
      <c r="C74" s="19">
        <v>13</v>
      </c>
      <c r="D74" s="21"/>
      <c r="E74" s="17">
        <f t="shared" si="0"/>
        <v>13</v>
      </c>
      <c r="F74" s="1"/>
      <c r="G74" s="1"/>
      <c r="H74" s="1"/>
    </row>
    <row r="75" spans="1:8" ht="45.75" customHeight="1">
      <c r="A75" s="25" t="s">
        <v>118</v>
      </c>
      <c r="B75" s="25" t="s">
        <v>119</v>
      </c>
      <c r="C75" s="19">
        <v>13</v>
      </c>
      <c r="D75" s="21"/>
      <c r="E75" s="17">
        <f t="shared" si="0"/>
        <v>13</v>
      </c>
      <c r="F75" s="1"/>
      <c r="G75" s="1"/>
      <c r="H75" s="1"/>
    </row>
    <row r="76" spans="1:8" ht="12.75">
      <c r="A76" s="25" t="s">
        <v>120</v>
      </c>
      <c r="B76" s="4" t="s">
        <v>121</v>
      </c>
      <c r="C76" s="19">
        <f>SUM(C77)</f>
        <v>125</v>
      </c>
      <c r="D76" s="19">
        <f>SUM(D77)</f>
        <v>0</v>
      </c>
      <c r="E76" s="17">
        <f t="shared" si="0"/>
        <v>125</v>
      </c>
      <c r="F76" s="1"/>
      <c r="G76" s="1"/>
      <c r="H76" s="1"/>
    </row>
    <row r="77" spans="1:8" ht="12.75">
      <c r="A77" s="25" t="s">
        <v>122</v>
      </c>
      <c r="B77" s="4" t="s">
        <v>123</v>
      </c>
      <c r="C77" s="19">
        <v>125</v>
      </c>
      <c r="D77" s="19">
        <v>0</v>
      </c>
      <c r="E77" s="17">
        <f t="shared" si="0"/>
        <v>125</v>
      </c>
      <c r="F77" s="1"/>
      <c r="G77" s="1"/>
      <c r="H77" s="1"/>
    </row>
    <row r="78" spans="1:8" ht="94.5" customHeight="1">
      <c r="A78" s="25" t="s">
        <v>124</v>
      </c>
      <c r="B78" s="4" t="s">
        <v>125</v>
      </c>
      <c r="C78" s="19">
        <f>SUM(C79)</f>
        <v>21.2</v>
      </c>
      <c r="D78" s="19">
        <f>SUM(D79)</f>
        <v>0</v>
      </c>
      <c r="E78" s="17">
        <f>SUM(C78+D78)</f>
        <v>21.2</v>
      </c>
      <c r="F78" s="1"/>
      <c r="G78" s="1"/>
      <c r="H78" s="1"/>
    </row>
    <row r="79" spans="1:8" ht="87.75" customHeight="1">
      <c r="A79" s="25" t="s">
        <v>126</v>
      </c>
      <c r="B79" s="4" t="s">
        <v>127</v>
      </c>
      <c r="C79" s="19">
        <v>21.2</v>
      </c>
      <c r="D79" s="19">
        <v>0</v>
      </c>
      <c r="E79" s="17">
        <f>SUM(C79+D79)</f>
        <v>21.2</v>
      </c>
      <c r="F79" s="1"/>
      <c r="G79" s="1"/>
      <c r="H79" s="1"/>
    </row>
    <row r="80" spans="1:8" ht="45.75" customHeight="1">
      <c r="A80" s="25" t="s">
        <v>128</v>
      </c>
      <c r="B80" s="18" t="s">
        <v>129</v>
      </c>
      <c r="C80" s="19">
        <f>SUM(C81)</f>
        <v>-503</v>
      </c>
      <c r="D80" s="17">
        <f>SUM(D81)</f>
        <v>0</v>
      </c>
      <c r="E80" s="17">
        <f t="shared" si="0"/>
        <v>-503</v>
      </c>
      <c r="F80" s="1"/>
      <c r="G80" s="1"/>
      <c r="H80" s="1"/>
    </row>
    <row r="81" spans="1:8" ht="51" customHeight="1">
      <c r="A81" s="25" t="s">
        <v>130</v>
      </c>
      <c r="B81" s="27" t="s">
        <v>131</v>
      </c>
      <c r="C81" s="19">
        <v>-503</v>
      </c>
      <c r="D81" s="17">
        <v>0</v>
      </c>
      <c r="E81" s="17">
        <f t="shared" si="0"/>
        <v>-503</v>
      </c>
      <c r="F81" s="1"/>
      <c r="G81" s="1"/>
      <c r="H81" s="1"/>
    </row>
    <row r="82" spans="1:8" ht="12.75">
      <c r="A82" s="25"/>
      <c r="B82" s="25"/>
      <c r="C82" s="28"/>
      <c r="D82" s="1"/>
      <c r="E82" s="1"/>
      <c r="F82" s="1"/>
      <c r="G82" s="1"/>
      <c r="H82" s="1"/>
    </row>
    <row r="83" spans="1:8" ht="17.25" customHeight="1">
      <c r="A83" s="25"/>
      <c r="B83" s="25"/>
      <c r="C83" s="28"/>
      <c r="D83" s="1"/>
      <c r="E83" s="1"/>
      <c r="F83" s="1"/>
      <c r="G83" s="1"/>
      <c r="H83" s="1"/>
    </row>
    <row r="84" spans="1:8" ht="0.75" customHeight="1">
      <c r="A84" s="29"/>
      <c r="B84" s="29"/>
      <c r="C84" s="29"/>
      <c r="D84" s="1"/>
      <c r="E84" s="1"/>
      <c r="F84" s="1"/>
      <c r="G84" s="1"/>
      <c r="H84" s="1"/>
    </row>
    <row r="85" spans="1:8" ht="12.75">
      <c r="A85" s="30" t="s">
        <v>132</v>
      </c>
      <c r="B85" s="30"/>
      <c r="C85" s="30"/>
      <c r="D85" s="30"/>
      <c r="E85" s="30"/>
      <c r="F85" s="30"/>
      <c r="G85" s="30"/>
      <c r="H85" s="5"/>
    </row>
    <row r="86" spans="1:8" ht="18.75" customHeight="1">
      <c r="A86" s="31" t="s">
        <v>2</v>
      </c>
      <c r="B86" s="31"/>
      <c r="C86" s="31"/>
      <c r="D86" s="31"/>
      <c r="E86" s="31"/>
      <c r="F86" s="31"/>
      <c r="G86" s="31"/>
      <c r="H86" s="31"/>
    </row>
    <row r="87" spans="1:8" ht="18.75" customHeight="1">
      <c r="A87" s="32" t="s">
        <v>133</v>
      </c>
      <c r="B87" s="32"/>
      <c r="C87" s="32"/>
      <c r="D87" s="32"/>
      <c r="E87" s="32"/>
      <c r="F87" s="22"/>
      <c r="G87" s="22"/>
      <c r="H87" s="5"/>
    </row>
  </sheetData>
  <sheetProtection selectLockedCells="1" selectUnlockedCells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A14:C14"/>
    <mergeCell ref="B16:E16"/>
    <mergeCell ref="A19:B19"/>
    <mergeCell ref="A86:H86"/>
    <mergeCell ref="A87:E8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5" sqref="A5"/>
    </sheetView>
  </sheetViews>
  <sheetFormatPr defaultColWidth="9.00390625" defaultRowHeight="12.75"/>
  <cols>
    <col min="1" max="1" width="25.625" style="0" customWidth="1"/>
    <col min="2" max="2" width="47.75390625" style="0" customWidth="1"/>
    <col min="3" max="3" width="0.12890625" style="0" customWidth="1"/>
    <col min="4" max="4" width="0" style="0" hidden="1" customWidth="1"/>
    <col min="5" max="5" width="13.375" style="0" customWidth="1"/>
  </cols>
  <sheetData>
    <row r="1" spans="1:5" ht="18.75" customHeight="1">
      <c r="A1" s="33" t="s">
        <v>5</v>
      </c>
      <c r="B1" s="33"/>
      <c r="C1" s="33"/>
      <c r="D1" s="33"/>
      <c r="E1" s="33"/>
    </row>
    <row r="2" spans="1:5" ht="18.75" customHeight="1">
      <c r="A2" s="33" t="s">
        <v>1</v>
      </c>
      <c r="B2" s="33"/>
      <c r="C2" s="33"/>
      <c r="D2" s="33"/>
      <c r="E2" s="33"/>
    </row>
    <row r="3" spans="1:5" ht="18.75" customHeight="1">
      <c r="A3" s="33" t="s">
        <v>2</v>
      </c>
      <c r="B3" s="33"/>
      <c r="C3" s="33"/>
      <c r="D3" s="33"/>
      <c r="E3" s="33"/>
    </row>
    <row r="4" spans="1:5" ht="18.75" customHeight="1">
      <c r="A4" s="33" t="s">
        <v>3</v>
      </c>
      <c r="B4" s="33"/>
      <c r="C4" s="33"/>
      <c r="D4" s="33"/>
      <c r="E4" s="33"/>
    </row>
    <row r="5" spans="1:5" ht="18.75" customHeight="1">
      <c r="A5" s="33" t="s">
        <v>4</v>
      </c>
      <c r="B5" s="33"/>
      <c r="C5" s="33"/>
      <c r="D5" s="33"/>
      <c r="E5" s="33"/>
    </row>
    <row r="7" spans="1:5" ht="18.75" customHeight="1">
      <c r="A7" s="33" t="s">
        <v>134</v>
      </c>
      <c r="B7" s="33"/>
      <c r="C7" s="33"/>
      <c r="D7" s="33"/>
      <c r="E7" s="33"/>
    </row>
    <row r="8" spans="1:5" ht="18.75" customHeight="1">
      <c r="A8" s="33" t="s">
        <v>1</v>
      </c>
      <c r="B8" s="33"/>
      <c r="C8" s="33"/>
      <c r="D8" s="33"/>
      <c r="E8" s="33"/>
    </row>
    <row r="9" spans="1:5" ht="18.75" customHeight="1">
      <c r="A9" s="33" t="s">
        <v>2</v>
      </c>
      <c r="B9" s="33"/>
      <c r="C9" s="33"/>
      <c r="D9" s="33"/>
      <c r="E9" s="33"/>
    </row>
    <row r="10" spans="1:5" ht="18.75" customHeight="1">
      <c r="A10" s="33" t="s">
        <v>3</v>
      </c>
      <c r="B10" s="33"/>
      <c r="C10" s="33"/>
      <c r="D10" s="33"/>
      <c r="E10" s="33"/>
    </row>
    <row r="11" spans="1:5" ht="18.75" customHeight="1">
      <c r="A11" s="33" t="s">
        <v>135</v>
      </c>
      <c r="B11" s="33"/>
      <c r="C11" s="33"/>
      <c r="D11" s="33"/>
      <c r="E11" s="33"/>
    </row>
    <row r="12" spans="1:5" ht="12.75">
      <c r="A12" s="34"/>
      <c r="B12" s="34"/>
      <c r="C12" s="34"/>
      <c r="D12" s="34"/>
      <c r="E12" s="34"/>
    </row>
    <row r="13" spans="1:5" ht="18.75" customHeight="1">
      <c r="A13" s="6" t="s">
        <v>136</v>
      </c>
      <c r="B13" s="6"/>
      <c r="C13" s="6"/>
      <c r="D13" s="6"/>
      <c r="E13" s="6"/>
    </row>
    <row r="14" spans="1:5" ht="18.75" customHeight="1">
      <c r="A14" s="6" t="s">
        <v>137</v>
      </c>
      <c r="B14" s="6"/>
      <c r="C14" s="6"/>
      <c r="D14" s="6"/>
      <c r="E14" s="6"/>
    </row>
    <row r="15" spans="1:5" ht="6.75" customHeight="1">
      <c r="A15" s="35"/>
      <c r="B15" s="35"/>
      <c r="C15" s="35"/>
      <c r="D15" s="35"/>
      <c r="E15" s="35"/>
    </row>
    <row r="16" spans="1:5" ht="18.75" customHeight="1">
      <c r="A16" s="36"/>
      <c r="B16" s="37" t="s">
        <v>138</v>
      </c>
      <c r="C16" s="37"/>
      <c r="D16" s="37"/>
      <c r="E16" s="37"/>
    </row>
    <row r="17" spans="1:5" ht="12.75">
      <c r="A17" s="38" t="s">
        <v>10</v>
      </c>
      <c r="B17" s="39" t="s">
        <v>11</v>
      </c>
      <c r="C17" s="39" t="s">
        <v>12</v>
      </c>
      <c r="D17" s="40"/>
      <c r="E17" s="40" t="s">
        <v>12</v>
      </c>
    </row>
    <row r="18" spans="1:5" ht="12.75">
      <c r="A18" s="41" t="s">
        <v>95</v>
      </c>
      <c r="B18" s="13" t="s">
        <v>96</v>
      </c>
      <c r="C18" s="42">
        <f>SUM(C19)</f>
        <v>15033600</v>
      </c>
      <c r="D18" s="42">
        <f>SUM(D19)</f>
        <v>14000000</v>
      </c>
      <c r="E18" s="43">
        <f>SUM(E19)</f>
        <v>29033600</v>
      </c>
    </row>
    <row r="19" spans="1:5" ht="46.5" customHeight="1">
      <c r="A19" s="44" t="s">
        <v>97</v>
      </c>
      <c r="B19" s="18" t="s">
        <v>98</v>
      </c>
      <c r="C19" s="45">
        <f>SUM(C20+C26+C29)</f>
        <v>15033600</v>
      </c>
      <c r="D19" s="45">
        <f>SUM(D20+D26+D29)</f>
        <v>14000000</v>
      </c>
      <c r="E19" s="46">
        <f>SUM(E20+E26+E29)</f>
        <v>29033600</v>
      </c>
    </row>
    <row r="20" spans="1:5" ht="32.25" customHeight="1" hidden="1">
      <c r="A20" s="47" t="s">
        <v>99</v>
      </c>
      <c r="B20" s="25" t="s">
        <v>100</v>
      </c>
      <c r="C20" s="45">
        <v>0</v>
      </c>
      <c r="D20" s="48">
        <v>0</v>
      </c>
      <c r="E20" s="49">
        <f aca="true" t="shared" si="0" ref="E20:E27">SUM(C20+D20)</f>
        <v>0</v>
      </c>
    </row>
    <row r="21" spans="1:5" ht="46.5" customHeight="1" hidden="1">
      <c r="A21" s="47" t="s">
        <v>139</v>
      </c>
      <c r="B21" s="25" t="s">
        <v>140</v>
      </c>
      <c r="C21" s="45">
        <f>SUM(C22)</f>
        <v>0</v>
      </c>
      <c r="D21" s="48">
        <f>SUM(D22)</f>
        <v>0</v>
      </c>
      <c r="E21" s="49">
        <f t="shared" si="0"/>
        <v>0</v>
      </c>
    </row>
    <row r="22" spans="1:5" ht="12.75" hidden="1">
      <c r="A22" s="47" t="s">
        <v>111</v>
      </c>
      <c r="B22" s="25" t="s">
        <v>112</v>
      </c>
      <c r="C22" s="45">
        <v>0</v>
      </c>
      <c r="D22" s="48">
        <v>0</v>
      </c>
      <c r="E22" s="49">
        <f t="shared" si="0"/>
        <v>0</v>
      </c>
    </row>
    <row r="23" spans="1:5" ht="33" customHeight="1" hidden="1">
      <c r="A23" s="44" t="s">
        <v>99</v>
      </c>
      <c r="B23" s="18" t="s">
        <v>100</v>
      </c>
      <c r="C23" s="45">
        <f>C24</f>
        <v>0</v>
      </c>
      <c r="D23" s="48"/>
      <c r="E23" s="49">
        <f t="shared" si="0"/>
        <v>0</v>
      </c>
    </row>
    <row r="24" spans="1:5" ht="12.75" hidden="1">
      <c r="A24" s="44" t="s">
        <v>101</v>
      </c>
      <c r="B24" s="18" t="s">
        <v>102</v>
      </c>
      <c r="C24" s="45">
        <f>C25</f>
        <v>0</v>
      </c>
      <c r="D24" s="48"/>
      <c r="E24" s="49">
        <f t="shared" si="0"/>
        <v>0</v>
      </c>
    </row>
    <row r="25" spans="1:5" ht="12.75" hidden="1">
      <c r="A25" s="44" t="s">
        <v>103</v>
      </c>
      <c r="B25" s="18" t="s">
        <v>104</v>
      </c>
      <c r="C25" s="45">
        <v>0</v>
      </c>
      <c r="D25" s="48"/>
      <c r="E25" s="49">
        <f t="shared" si="0"/>
        <v>0</v>
      </c>
    </row>
    <row r="26" spans="1:5" ht="47.25" customHeight="1">
      <c r="A26" s="44" t="s">
        <v>105</v>
      </c>
      <c r="B26" s="18" t="s">
        <v>106</v>
      </c>
      <c r="C26" s="45">
        <f>SUM(C27:C28)</f>
        <v>15020600</v>
      </c>
      <c r="D26" s="48">
        <f>SUM(D27:D28)</f>
        <v>14000000</v>
      </c>
      <c r="E26" s="49">
        <f t="shared" si="0"/>
        <v>29020600</v>
      </c>
    </row>
    <row r="27" spans="1:5" ht="12.75" hidden="1">
      <c r="A27" s="47" t="s">
        <v>107</v>
      </c>
      <c r="B27" s="18" t="s">
        <v>141</v>
      </c>
      <c r="C27" s="45">
        <v>0</v>
      </c>
      <c r="D27" s="48">
        <v>0</v>
      </c>
      <c r="E27" s="49">
        <f t="shared" si="0"/>
        <v>0</v>
      </c>
    </row>
    <row r="28" spans="1:5" ht="12.75">
      <c r="A28" s="47" t="s">
        <v>109</v>
      </c>
      <c r="B28" s="25" t="s">
        <v>110</v>
      </c>
      <c r="C28" s="45">
        <v>15020600</v>
      </c>
      <c r="D28" s="48">
        <v>14000000</v>
      </c>
      <c r="E28" s="49">
        <f>SUM(D28+C28)</f>
        <v>29020600</v>
      </c>
    </row>
    <row r="29" spans="1:5" ht="34.5" customHeight="1">
      <c r="A29" s="47" t="s">
        <v>116</v>
      </c>
      <c r="B29" s="18" t="s">
        <v>117</v>
      </c>
      <c r="C29" s="45">
        <f>SUM(C31)</f>
        <v>13000</v>
      </c>
      <c r="D29" s="50"/>
      <c r="E29" s="49">
        <f>SUM(C29+D29)</f>
        <v>13000</v>
      </c>
    </row>
    <row r="30" spans="1:5" ht="12.75">
      <c r="A30" s="51" t="s">
        <v>142</v>
      </c>
      <c r="B30" s="26" t="s">
        <v>143</v>
      </c>
      <c r="C30" s="45">
        <f>SUM(C31)</f>
        <v>13000</v>
      </c>
      <c r="D30" s="50"/>
      <c r="E30" s="49">
        <f>SUM(C30+D30)</f>
        <v>13000</v>
      </c>
    </row>
    <row r="31" spans="1:5" ht="12.75">
      <c r="A31" s="51" t="s">
        <v>118</v>
      </c>
      <c r="B31" s="26" t="s">
        <v>119</v>
      </c>
      <c r="C31" s="45">
        <v>13000</v>
      </c>
      <c r="D31" s="50"/>
      <c r="E31" s="49">
        <f>SUM(C31+D31)</f>
        <v>13000</v>
      </c>
    </row>
    <row r="32" spans="1:5" ht="0.75" customHeight="1">
      <c r="A32" s="51"/>
      <c r="B32" s="26"/>
      <c r="C32" s="19"/>
      <c r="D32" s="52"/>
      <c r="E32" s="53"/>
    </row>
    <row r="33" spans="1:5" ht="12.75">
      <c r="A33" s="51"/>
      <c r="B33" s="26"/>
      <c r="C33" s="19"/>
      <c r="D33" s="52"/>
      <c r="E33" s="53"/>
    </row>
    <row r="34" spans="1:5" ht="12.75">
      <c r="A34" s="54"/>
      <c r="B34" s="54"/>
      <c r="C34" s="54"/>
      <c r="D34" s="55"/>
      <c r="E34" s="55"/>
    </row>
    <row r="35" spans="1:5" ht="18.75" customHeight="1">
      <c r="A35" s="56" t="s">
        <v>132</v>
      </c>
      <c r="B35" s="56"/>
      <c r="C35" s="57"/>
      <c r="D35" s="58"/>
      <c r="E35" s="58"/>
    </row>
    <row r="36" spans="1:5" ht="12.75">
      <c r="A36" s="35" t="s">
        <v>2</v>
      </c>
      <c r="B36" s="59"/>
      <c r="C36" s="59"/>
      <c r="D36" s="58"/>
      <c r="E36" s="58"/>
    </row>
    <row r="37" spans="1:5" ht="18.75" customHeight="1">
      <c r="A37" s="60" t="s">
        <v>144</v>
      </c>
      <c r="B37" s="60"/>
      <c r="C37" s="60"/>
      <c r="D37" s="60"/>
      <c r="E37" s="60"/>
    </row>
    <row r="38" spans="1:5" ht="12.75">
      <c r="A38" s="61"/>
      <c r="B38" s="62"/>
      <c r="C38" s="62"/>
      <c r="D38" s="62"/>
      <c r="E38" s="62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3:E13"/>
    <mergeCell ref="A14:E14"/>
    <mergeCell ref="B16:E16"/>
    <mergeCell ref="A35:B35"/>
    <mergeCell ref="A37:E3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2"/>
  <sheetViews>
    <sheetView workbookViewId="0" topLeftCell="A1">
      <selection activeCell="B5" sqref="B5"/>
    </sheetView>
  </sheetViews>
  <sheetFormatPr defaultColWidth="9.00390625" defaultRowHeight="12.75"/>
  <cols>
    <col min="1" max="1" width="3.875" style="63" customWidth="1"/>
    <col min="2" max="2" width="59.375" style="63" customWidth="1"/>
    <col min="3" max="3" width="5.00390625" style="63" customWidth="1"/>
    <col min="4" max="4" width="3.75390625" style="63" customWidth="1"/>
    <col min="5" max="8" width="0" style="63" hidden="1" customWidth="1"/>
    <col min="9" max="9" width="11.625" style="63" customWidth="1"/>
    <col min="10" max="10" width="9.25390625" style="63" customWidth="1"/>
    <col min="11" max="16384" width="9.125" style="63" customWidth="1"/>
  </cols>
  <sheetData>
    <row r="1" spans="2:9" ht="18.75" customHeight="1">
      <c r="B1" s="64" t="s">
        <v>134</v>
      </c>
      <c r="C1" s="64"/>
      <c r="D1" s="64"/>
      <c r="E1" s="64"/>
      <c r="F1" s="64"/>
      <c r="G1" s="64"/>
      <c r="H1" s="64"/>
      <c r="I1" s="64"/>
    </row>
    <row r="2" spans="2:9" ht="18.75" customHeight="1">
      <c r="B2" s="64" t="s">
        <v>1</v>
      </c>
      <c r="C2" s="64"/>
      <c r="D2" s="64"/>
      <c r="E2" s="64"/>
      <c r="F2" s="64"/>
      <c r="G2" s="64"/>
      <c r="H2" s="64"/>
      <c r="I2" s="64"/>
    </row>
    <row r="3" spans="2:9" ht="18.75" customHeight="1">
      <c r="B3" s="64" t="s">
        <v>2</v>
      </c>
      <c r="C3" s="64"/>
      <c r="D3" s="64"/>
      <c r="E3" s="64"/>
      <c r="F3" s="64"/>
      <c r="G3" s="64"/>
      <c r="H3" s="64"/>
      <c r="I3" s="64"/>
    </row>
    <row r="4" spans="2:9" ht="18.75" customHeight="1">
      <c r="B4" s="64" t="s">
        <v>145</v>
      </c>
      <c r="C4" s="64"/>
      <c r="D4" s="64"/>
      <c r="E4" s="64"/>
      <c r="F4" s="64"/>
      <c r="G4" s="64"/>
      <c r="H4" s="64"/>
      <c r="I4" s="64"/>
    </row>
    <row r="5" spans="2:9" ht="18.75" customHeight="1">
      <c r="B5" s="64" t="s">
        <v>146</v>
      </c>
      <c r="C5" s="64"/>
      <c r="D5" s="64"/>
      <c r="E5" s="64"/>
      <c r="F5" s="64"/>
      <c r="G5" s="64"/>
      <c r="H5" s="64"/>
      <c r="I5" s="64"/>
    </row>
    <row r="7" spans="1:9" ht="16.5" customHeight="1">
      <c r="A7" s="65"/>
      <c r="B7" s="64" t="s">
        <v>147</v>
      </c>
      <c r="C7" s="64"/>
      <c r="D7" s="64"/>
      <c r="E7" s="64"/>
      <c r="F7" s="64"/>
      <c r="G7" s="64"/>
      <c r="H7" s="64"/>
      <c r="I7" s="64"/>
    </row>
    <row r="8" spans="1:9" ht="18.75" customHeight="1">
      <c r="A8" s="65"/>
      <c r="B8" s="64" t="s">
        <v>1</v>
      </c>
      <c r="C8" s="64"/>
      <c r="D8" s="64"/>
      <c r="E8" s="64"/>
      <c r="F8" s="64"/>
      <c r="G8" s="64"/>
      <c r="H8" s="64"/>
      <c r="I8" s="64"/>
    </row>
    <row r="9" spans="1:9" ht="18.75" customHeight="1">
      <c r="A9" s="65"/>
      <c r="B9" s="64" t="s">
        <v>2</v>
      </c>
      <c r="C9" s="64"/>
      <c r="D9" s="64"/>
      <c r="E9" s="64"/>
      <c r="F9" s="64"/>
      <c r="G9" s="64"/>
      <c r="H9" s="64"/>
      <c r="I9" s="64"/>
    </row>
    <row r="10" spans="1:9" ht="18.75" customHeight="1">
      <c r="A10" s="65"/>
      <c r="B10" s="64" t="s">
        <v>145</v>
      </c>
      <c r="C10" s="64"/>
      <c r="D10" s="64"/>
      <c r="E10" s="64"/>
      <c r="F10" s="64"/>
      <c r="G10" s="64"/>
      <c r="H10" s="64"/>
      <c r="I10" s="64"/>
    </row>
    <row r="11" spans="1:9" ht="18" customHeight="1">
      <c r="A11" s="65"/>
      <c r="B11" s="64" t="s">
        <v>148</v>
      </c>
      <c r="C11" s="64"/>
      <c r="D11" s="64"/>
      <c r="E11" s="64"/>
      <c r="F11" s="64"/>
      <c r="G11" s="64"/>
      <c r="H11" s="64"/>
      <c r="I11" s="64"/>
    </row>
    <row r="12" spans="6:7" ht="13.5" customHeight="1">
      <c r="F12" s="66"/>
      <c r="G12" s="67"/>
    </row>
    <row r="13" spans="1:9" s="69" customFormat="1" ht="36" customHeight="1">
      <c r="A13" s="68" t="s">
        <v>149</v>
      </c>
      <c r="B13" s="68"/>
      <c r="C13" s="68"/>
      <c r="D13" s="68"/>
      <c r="E13" s="68"/>
      <c r="F13" s="68"/>
      <c r="G13" s="68"/>
      <c r="H13" s="68"/>
      <c r="I13" s="68"/>
    </row>
    <row r="14" spans="1:9" s="69" customFormat="1" ht="18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s="35" customFormat="1" ht="15.75" customHeight="1">
      <c r="A15" s="65"/>
      <c r="B15" s="65"/>
      <c r="C15" s="65"/>
      <c r="D15" s="71" t="s">
        <v>8</v>
      </c>
      <c r="E15" s="71"/>
      <c r="F15" s="71"/>
      <c r="G15" s="71"/>
      <c r="H15" s="71"/>
      <c r="I15" s="71"/>
    </row>
    <row r="16" spans="1:9" s="73" customFormat="1" ht="30" customHeight="1">
      <c r="A16" s="72" t="s">
        <v>150</v>
      </c>
      <c r="B16" s="72" t="s">
        <v>151</v>
      </c>
      <c r="C16" s="72" t="s">
        <v>152</v>
      </c>
      <c r="D16" s="72" t="s">
        <v>153</v>
      </c>
      <c r="E16" s="72" t="s">
        <v>12</v>
      </c>
      <c r="F16" s="72" t="s">
        <v>154</v>
      </c>
      <c r="G16" s="72" t="s">
        <v>155</v>
      </c>
      <c r="H16" s="72" t="s">
        <v>156</v>
      </c>
      <c r="I16" s="72" t="s">
        <v>12</v>
      </c>
    </row>
    <row r="17" spans="1:9" s="75" customFormat="1" ht="18.75" customHeight="1">
      <c r="A17" s="13"/>
      <c r="B17" s="13" t="s">
        <v>157</v>
      </c>
      <c r="C17" s="41"/>
      <c r="D17" s="41"/>
      <c r="E17" s="14">
        <f>SUM(E19+E25+E31+E35+E40+E42+E44+E46+E48)</f>
        <v>196935.3</v>
      </c>
      <c r="F17" s="74">
        <f>SUM(G17+H17)</f>
        <v>14426</v>
      </c>
      <c r="G17" s="74">
        <f>SUM(G19+G25+G35+G40+G42+G44+G31+G46+G48)</f>
        <v>426</v>
      </c>
      <c r="H17" s="74">
        <f>SUM(H19+H25+H35+H40+H42+H44+H31+H46)</f>
        <v>14000</v>
      </c>
      <c r="I17" s="74">
        <f>SUM(E17+F17)</f>
        <v>211361.3</v>
      </c>
    </row>
    <row r="18" spans="1:9" s="75" customFormat="1" ht="16.5" customHeight="1">
      <c r="A18" s="13"/>
      <c r="B18" s="25" t="s">
        <v>158</v>
      </c>
      <c r="C18" s="41"/>
      <c r="D18" s="41"/>
      <c r="E18" s="14"/>
      <c r="F18" s="76"/>
      <c r="G18" s="76"/>
      <c r="H18" s="76"/>
      <c r="I18" s="74"/>
    </row>
    <row r="19" spans="1:10" s="75" customFormat="1" ht="15.75" customHeight="1">
      <c r="A19" s="13" t="s">
        <v>159</v>
      </c>
      <c r="B19" s="13" t="s">
        <v>160</v>
      </c>
      <c r="C19" s="77" t="s">
        <v>161</v>
      </c>
      <c r="D19" s="77"/>
      <c r="E19" s="14">
        <f>E20+E21+E24+E22+E23</f>
        <v>47855.200000000004</v>
      </c>
      <c r="F19" s="78">
        <f aca="true" t="shared" si="0" ref="F19:F45">SUM(G19+H19)</f>
        <v>-760</v>
      </c>
      <c r="G19" s="74">
        <f>SUM(G20:G24)</f>
        <v>-760</v>
      </c>
      <c r="H19" s="76"/>
      <c r="I19" s="74">
        <f aca="true" t="shared" si="1" ref="I19:I49">SUM(E19+F19)</f>
        <v>47095.200000000004</v>
      </c>
      <c r="J19" s="79"/>
    </row>
    <row r="20" spans="1:10" s="65" customFormat="1" ht="30.75" customHeight="1">
      <c r="A20" s="25"/>
      <c r="B20" s="25" t="s">
        <v>162</v>
      </c>
      <c r="C20" s="80" t="s">
        <v>161</v>
      </c>
      <c r="D20" s="80" t="s">
        <v>163</v>
      </c>
      <c r="E20" s="19">
        <v>1135.6</v>
      </c>
      <c r="F20" s="76">
        <f t="shared" si="0"/>
        <v>0</v>
      </c>
      <c r="G20" s="81">
        <v>0</v>
      </c>
      <c r="H20" s="76"/>
      <c r="I20" s="81">
        <f t="shared" si="1"/>
        <v>1135.6</v>
      </c>
      <c r="J20" s="79"/>
    </row>
    <row r="21" spans="1:10" s="65" customFormat="1" ht="49.5" customHeight="1">
      <c r="A21" s="25"/>
      <c r="B21" s="25" t="s">
        <v>164</v>
      </c>
      <c r="C21" s="80" t="s">
        <v>161</v>
      </c>
      <c r="D21" s="80" t="s">
        <v>165</v>
      </c>
      <c r="E21" s="19">
        <v>17321.4</v>
      </c>
      <c r="F21" s="76">
        <f t="shared" si="0"/>
        <v>0</v>
      </c>
      <c r="G21" s="81">
        <v>0</v>
      </c>
      <c r="H21" s="76"/>
      <c r="I21" s="81">
        <f t="shared" si="1"/>
        <v>17321.4</v>
      </c>
      <c r="J21" s="79"/>
    </row>
    <row r="22" spans="1:10" s="65" customFormat="1" ht="46.5" customHeight="1">
      <c r="A22" s="25"/>
      <c r="B22" s="25" t="s">
        <v>166</v>
      </c>
      <c r="C22" s="80" t="s">
        <v>161</v>
      </c>
      <c r="D22" s="80" t="s">
        <v>167</v>
      </c>
      <c r="E22" s="19">
        <v>887.5</v>
      </c>
      <c r="F22" s="76">
        <f t="shared" si="0"/>
        <v>0</v>
      </c>
      <c r="G22" s="81"/>
      <c r="H22" s="76"/>
      <c r="I22" s="81">
        <f t="shared" si="1"/>
        <v>887.5</v>
      </c>
      <c r="J22" s="79"/>
    </row>
    <row r="23" spans="1:10" s="65" customFormat="1" ht="17.25" customHeight="1">
      <c r="A23" s="25"/>
      <c r="B23" s="82" t="s">
        <v>168</v>
      </c>
      <c r="C23" s="80" t="s">
        <v>161</v>
      </c>
      <c r="D23" s="80" t="s">
        <v>169</v>
      </c>
      <c r="E23" s="19">
        <v>2151.9</v>
      </c>
      <c r="F23" s="81">
        <f t="shared" si="0"/>
        <v>0</v>
      </c>
      <c r="G23" s="81">
        <v>0</v>
      </c>
      <c r="H23" s="76"/>
      <c r="I23" s="81">
        <f t="shared" si="1"/>
        <v>2151.9</v>
      </c>
      <c r="J23" s="79"/>
    </row>
    <row r="24" spans="1:10" s="75" customFormat="1" ht="15.75" customHeight="1">
      <c r="A24" s="13"/>
      <c r="B24" s="25" t="s">
        <v>170</v>
      </c>
      <c r="C24" s="80" t="s">
        <v>161</v>
      </c>
      <c r="D24" s="80" t="s">
        <v>171</v>
      </c>
      <c r="E24" s="19">
        <v>26358.8</v>
      </c>
      <c r="F24" s="19">
        <f>SUM(G24:H24)</f>
        <v>-760</v>
      </c>
      <c r="G24" s="19">
        <v>-760</v>
      </c>
      <c r="H24" s="19">
        <v>0</v>
      </c>
      <c r="I24" s="81">
        <f t="shared" si="1"/>
        <v>25598.8</v>
      </c>
      <c r="J24" s="79"/>
    </row>
    <row r="25" spans="1:10" s="65" customFormat="1" ht="31.5" customHeight="1">
      <c r="A25" s="13" t="s">
        <v>172</v>
      </c>
      <c r="B25" s="13" t="s">
        <v>173</v>
      </c>
      <c r="C25" s="77" t="s">
        <v>174</v>
      </c>
      <c r="D25" s="77"/>
      <c r="E25" s="14">
        <f>SUM(E26:E28)</f>
        <v>3588.9</v>
      </c>
      <c r="F25" s="78">
        <f t="shared" si="0"/>
        <v>0</v>
      </c>
      <c r="G25" s="74">
        <f>SUM(G26:G28)</f>
        <v>0</v>
      </c>
      <c r="H25" s="76"/>
      <c r="I25" s="74">
        <f t="shared" si="1"/>
        <v>3588.9</v>
      </c>
      <c r="J25" s="79"/>
    </row>
    <row r="26" spans="1:10" s="65" customFormat="1" ht="32.25" customHeight="1">
      <c r="A26" s="13"/>
      <c r="B26" s="25" t="s">
        <v>175</v>
      </c>
      <c r="C26" s="80" t="s">
        <v>174</v>
      </c>
      <c r="D26" s="80" t="s">
        <v>176</v>
      </c>
      <c r="E26" s="19">
        <v>2948.9</v>
      </c>
      <c r="F26" s="76">
        <f t="shared" si="0"/>
        <v>0</v>
      </c>
      <c r="G26" s="81">
        <v>0</v>
      </c>
      <c r="H26" s="76"/>
      <c r="I26" s="81">
        <f t="shared" si="1"/>
        <v>2948.9</v>
      </c>
      <c r="J26" s="79"/>
    </row>
    <row r="27" spans="1:10" s="65" customFormat="1" ht="18" customHeight="1">
      <c r="A27" s="13"/>
      <c r="B27" s="25" t="s">
        <v>177</v>
      </c>
      <c r="C27" s="80" t="s">
        <v>174</v>
      </c>
      <c r="D27" s="80" t="s">
        <v>178</v>
      </c>
      <c r="E27" s="19">
        <v>100</v>
      </c>
      <c r="F27" s="76"/>
      <c r="G27" s="81"/>
      <c r="H27" s="76"/>
      <c r="I27" s="81">
        <f t="shared" si="1"/>
        <v>100</v>
      </c>
      <c r="J27" s="79"/>
    </row>
    <row r="28" spans="1:10" s="65" customFormat="1" ht="33" customHeight="1">
      <c r="A28" s="25"/>
      <c r="B28" s="25" t="s">
        <v>179</v>
      </c>
      <c r="C28" s="80" t="s">
        <v>174</v>
      </c>
      <c r="D28" s="80" t="s">
        <v>180</v>
      </c>
      <c r="E28" s="19">
        <v>540</v>
      </c>
      <c r="F28" s="76">
        <f t="shared" si="0"/>
        <v>0</v>
      </c>
      <c r="G28" s="81">
        <v>0</v>
      </c>
      <c r="H28" s="76"/>
      <c r="I28" s="81">
        <f t="shared" si="1"/>
        <v>540</v>
      </c>
      <c r="J28" s="79"/>
    </row>
    <row r="29" spans="1:10" s="65" customFormat="1" ht="15.75" customHeight="1" hidden="1">
      <c r="A29" s="25"/>
      <c r="B29" s="13" t="s">
        <v>181</v>
      </c>
      <c r="C29" s="77" t="s">
        <v>165</v>
      </c>
      <c r="D29" s="77"/>
      <c r="E29" s="19">
        <f>SUM(E30)</f>
        <v>0</v>
      </c>
      <c r="F29" s="76">
        <f t="shared" si="0"/>
        <v>0</v>
      </c>
      <c r="G29" s="81">
        <v>0</v>
      </c>
      <c r="H29" s="76"/>
      <c r="I29" s="74">
        <f t="shared" si="1"/>
        <v>0</v>
      </c>
      <c r="J29" s="79"/>
    </row>
    <row r="30" spans="1:10" s="65" customFormat="1" ht="15.75" customHeight="1" hidden="1">
      <c r="A30" s="25"/>
      <c r="B30" s="25" t="s">
        <v>182</v>
      </c>
      <c r="C30" s="80" t="s">
        <v>165</v>
      </c>
      <c r="D30" s="80" t="s">
        <v>183</v>
      </c>
      <c r="E30" s="19">
        <v>0</v>
      </c>
      <c r="F30" s="76">
        <f t="shared" si="0"/>
        <v>0</v>
      </c>
      <c r="G30" s="81">
        <v>0</v>
      </c>
      <c r="H30" s="76"/>
      <c r="I30" s="74">
        <f t="shared" si="1"/>
        <v>0</v>
      </c>
      <c r="J30" s="79"/>
    </row>
    <row r="31" spans="1:10" s="65" customFormat="1" ht="15.75" customHeight="1">
      <c r="A31" s="13" t="s">
        <v>184</v>
      </c>
      <c r="B31" s="13" t="s">
        <v>181</v>
      </c>
      <c r="C31" s="77" t="s">
        <v>165</v>
      </c>
      <c r="D31" s="77"/>
      <c r="E31" s="14">
        <f>SUM(E32:E34)</f>
        <v>29038.699999999997</v>
      </c>
      <c r="F31" s="14">
        <f>SUM(F32:F34)</f>
        <v>14602.5</v>
      </c>
      <c r="G31" s="14">
        <f>SUM(G32:G34)</f>
        <v>602.5</v>
      </c>
      <c r="H31" s="14">
        <f>SUM(H32:H34)</f>
        <v>14000</v>
      </c>
      <c r="I31" s="14">
        <f>SUM(I32:I34)</f>
        <v>43641.2</v>
      </c>
      <c r="J31" s="79"/>
    </row>
    <row r="32" spans="1:10" s="65" customFormat="1" ht="15.75" customHeight="1">
      <c r="A32" s="13"/>
      <c r="B32" s="25" t="s">
        <v>185</v>
      </c>
      <c r="C32" s="80" t="s">
        <v>165</v>
      </c>
      <c r="D32" s="80" t="s">
        <v>186</v>
      </c>
      <c r="E32" s="19">
        <v>510</v>
      </c>
      <c r="F32" s="19">
        <f>SUM(G32:H32)</f>
        <v>602.5</v>
      </c>
      <c r="G32" s="19">
        <v>602.5</v>
      </c>
      <c r="H32" s="19">
        <v>0</v>
      </c>
      <c r="I32" s="81">
        <f>SUM(E32+F32)</f>
        <v>1112.5</v>
      </c>
      <c r="J32" s="79"/>
    </row>
    <row r="33" spans="1:10" s="65" customFormat="1" ht="15" customHeight="1">
      <c r="A33" s="13"/>
      <c r="B33" s="25" t="s">
        <v>187</v>
      </c>
      <c r="C33" s="80" t="s">
        <v>165</v>
      </c>
      <c r="D33" s="80" t="s">
        <v>176</v>
      </c>
      <c r="E33" s="19">
        <v>26487.6</v>
      </c>
      <c r="F33" s="19">
        <f>SUM(G33:H33)</f>
        <v>14000</v>
      </c>
      <c r="G33" s="19">
        <v>0</v>
      </c>
      <c r="H33" s="19">
        <v>14000</v>
      </c>
      <c r="I33" s="81">
        <f t="shared" si="1"/>
        <v>40487.6</v>
      </c>
      <c r="J33" s="79"/>
    </row>
    <row r="34" spans="1:10" s="65" customFormat="1" ht="16.5" customHeight="1">
      <c r="A34" s="25"/>
      <c r="B34" s="25" t="s">
        <v>182</v>
      </c>
      <c r="C34" s="80" t="s">
        <v>165</v>
      </c>
      <c r="D34" s="80" t="s">
        <v>183</v>
      </c>
      <c r="E34" s="19">
        <v>2041.1</v>
      </c>
      <c r="F34" s="81">
        <f t="shared" si="0"/>
        <v>0</v>
      </c>
      <c r="G34" s="81">
        <v>0</v>
      </c>
      <c r="H34" s="81">
        <v>0</v>
      </c>
      <c r="I34" s="81">
        <f t="shared" si="1"/>
        <v>2041.1</v>
      </c>
      <c r="J34" s="79"/>
    </row>
    <row r="35" spans="1:10" s="75" customFormat="1" ht="15" customHeight="1">
      <c r="A35" s="13" t="s">
        <v>188</v>
      </c>
      <c r="B35" s="13" t="s">
        <v>189</v>
      </c>
      <c r="C35" s="77" t="s">
        <v>190</v>
      </c>
      <c r="D35" s="77"/>
      <c r="E35" s="14">
        <f>SUM(E37:E39)</f>
        <v>50226.3</v>
      </c>
      <c r="F35" s="14">
        <f>SUM(F37:F39)</f>
        <v>429.5</v>
      </c>
      <c r="G35" s="14">
        <f>SUM(G37:G39)</f>
        <v>429.5</v>
      </c>
      <c r="H35" s="14">
        <f>SUM(H37:H39)</f>
        <v>0</v>
      </c>
      <c r="I35" s="74">
        <f t="shared" si="1"/>
        <v>50655.8</v>
      </c>
      <c r="J35" s="79"/>
    </row>
    <row r="36" spans="1:10" s="65" customFormat="1" ht="14.25" customHeight="1" hidden="1">
      <c r="A36" s="25"/>
      <c r="B36" s="25" t="s">
        <v>191</v>
      </c>
      <c r="C36" s="80" t="s">
        <v>190</v>
      </c>
      <c r="D36" s="80" t="s">
        <v>161</v>
      </c>
      <c r="E36" s="19">
        <v>0</v>
      </c>
      <c r="F36" s="81">
        <f t="shared" si="0"/>
        <v>0</v>
      </c>
      <c r="G36" s="81">
        <v>0</v>
      </c>
      <c r="H36" s="81">
        <v>0</v>
      </c>
      <c r="I36" s="74">
        <f t="shared" si="1"/>
        <v>0</v>
      </c>
      <c r="J36" s="79"/>
    </row>
    <row r="37" spans="1:10" s="65" customFormat="1" ht="15.75" customHeight="1">
      <c r="A37" s="13"/>
      <c r="B37" s="25" t="s">
        <v>192</v>
      </c>
      <c r="C37" s="80" t="s">
        <v>190</v>
      </c>
      <c r="D37" s="80" t="s">
        <v>163</v>
      </c>
      <c r="E37" s="19">
        <v>19156.9</v>
      </c>
      <c r="F37" s="81">
        <f t="shared" si="0"/>
        <v>229.5</v>
      </c>
      <c r="G37" s="81">
        <v>229.5</v>
      </c>
      <c r="H37" s="81">
        <v>0</v>
      </c>
      <c r="I37" s="81">
        <f t="shared" si="1"/>
        <v>19386.4</v>
      </c>
      <c r="J37" s="79"/>
    </row>
    <row r="38" spans="1:10" s="65" customFormat="1" ht="15" customHeight="1">
      <c r="A38" s="13"/>
      <c r="B38" s="25" t="s">
        <v>193</v>
      </c>
      <c r="C38" s="80" t="s">
        <v>190</v>
      </c>
      <c r="D38" s="80" t="s">
        <v>174</v>
      </c>
      <c r="E38" s="19">
        <v>21987.6</v>
      </c>
      <c r="F38" s="81">
        <f t="shared" si="0"/>
        <v>200</v>
      </c>
      <c r="G38" s="81">
        <v>200</v>
      </c>
      <c r="H38" s="81">
        <v>0</v>
      </c>
      <c r="I38" s="81">
        <f t="shared" si="1"/>
        <v>22187.6</v>
      </c>
      <c r="J38" s="79"/>
    </row>
    <row r="39" spans="1:10" s="65" customFormat="1" ht="30.75" customHeight="1">
      <c r="A39" s="13"/>
      <c r="B39" s="82" t="s">
        <v>194</v>
      </c>
      <c r="C39" s="80" t="s">
        <v>190</v>
      </c>
      <c r="D39" s="80" t="s">
        <v>190</v>
      </c>
      <c r="E39" s="19">
        <v>9081.8</v>
      </c>
      <c r="F39" s="81">
        <f>SUM(G39+H39)</f>
        <v>0</v>
      </c>
      <c r="G39" s="81">
        <v>0</v>
      </c>
      <c r="H39" s="81">
        <v>0</v>
      </c>
      <c r="I39" s="81">
        <f t="shared" si="1"/>
        <v>9081.8</v>
      </c>
      <c r="J39" s="79"/>
    </row>
    <row r="40" spans="1:10" s="65" customFormat="1" ht="15.75" customHeight="1">
      <c r="A40" s="13" t="s">
        <v>195</v>
      </c>
      <c r="B40" s="13" t="s">
        <v>196</v>
      </c>
      <c r="C40" s="77" t="s">
        <v>169</v>
      </c>
      <c r="D40" s="80"/>
      <c r="E40" s="14">
        <f>SUM(E41)</f>
        <v>1170.3</v>
      </c>
      <c r="F40" s="74">
        <f t="shared" si="0"/>
        <v>-433</v>
      </c>
      <c r="G40" s="74">
        <f>SUM(G41)</f>
        <v>-433</v>
      </c>
      <c r="H40" s="74"/>
      <c r="I40" s="74">
        <f t="shared" si="1"/>
        <v>737.3</v>
      </c>
      <c r="J40" s="79"/>
    </row>
    <row r="41" spans="1:10" s="65" customFormat="1" ht="15" customHeight="1">
      <c r="A41" s="13"/>
      <c r="B41" s="25" t="s">
        <v>197</v>
      </c>
      <c r="C41" s="80" t="s">
        <v>169</v>
      </c>
      <c r="D41" s="80" t="s">
        <v>169</v>
      </c>
      <c r="E41" s="19">
        <v>1170.3</v>
      </c>
      <c r="F41" s="81">
        <f t="shared" si="0"/>
        <v>-433</v>
      </c>
      <c r="G41" s="81">
        <v>-433</v>
      </c>
      <c r="H41" s="81"/>
      <c r="I41" s="81">
        <f t="shared" si="1"/>
        <v>737.3</v>
      </c>
      <c r="J41" s="79"/>
    </row>
    <row r="42" spans="1:10" s="65" customFormat="1" ht="15" customHeight="1">
      <c r="A42" s="13" t="s">
        <v>198</v>
      </c>
      <c r="B42" s="13" t="s">
        <v>199</v>
      </c>
      <c r="C42" s="77" t="s">
        <v>186</v>
      </c>
      <c r="D42" s="77"/>
      <c r="E42" s="14">
        <f>SUM(E43)</f>
        <v>43653.9</v>
      </c>
      <c r="F42" s="74">
        <f>SUM(F43)</f>
        <v>433</v>
      </c>
      <c r="G42" s="74">
        <f>SUM(G43)</f>
        <v>433</v>
      </c>
      <c r="H42" s="74">
        <f>SUM(H43)</f>
        <v>0</v>
      </c>
      <c r="I42" s="74">
        <f t="shared" si="1"/>
        <v>44086.9</v>
      </c>
      <c r="J42" s="79"/>
    </row>
    <row r="43" spans="1:10" s="65" customFormat="1" ht="16.5" customHeight="1">
      <c r="A43" s="13"/>
      <c r="B43" s="25" t="s">
        <v>200</v>
      </c>
      <c r="C43" s="80" t="s">
        <v>186</v>
      </c>
      <c r="D43" s="80" t="s">
        <v>161</v>
      </c>
      <c r="E43" s="19">
        <v>43653.9</v>
      </c>
      <c r="F43" s="81">
        <f t="shared" si="0"/>
        <v>433</v>
      </c>
      <c r="G43" s="81">
        <v>433</v>
      </c>
      <c r="H43" s="81">
        <v>0</v>
      </c>
      <c r="I43" s="81">
        <f t="shared" si="1"/>
        <v>44086.9</v>
      </c>
      <c r="J43" s="79"/>
    </row>
    <row r="44" spans="1:10" s="65" customFormat="1" ht="14.25" customHeight="1">
      <c r="A44" s="13" t="s">
        <v>201</v>
      </c>
      <c r="B44" s="13" t="s">
        <v>202</v>
      </c>
      <c r="C44" s="77" t="s">
        <v>178</v>
      </c>
      <c r="D44" s="80"/>
      <c r="E44" s="14">
        <f>SUM(E45)</f>
        <v>8165.8</v>
      </c>
      <c r="F44" s="74">
        <f t="shared" si="0"/>
        <v>154</v>
      </c>
      <c r="G44" s="74">
        <f>SUM(G45)</f>
        <v>154</v>
      </c>
      <c r="H44" s="74">
        <f>SUM(H45)</f>
        <v>0</v>
      </c>
      <c r="I44" s="74">
        <f t="shared" si="1"/>
        <v>8319.8</v>
      </c>
      <c r="J44" s="79"/>
    </row>
    <row r="45" spans="1:10" s="75" customFormat="1" ht="16.5" customHeight="1">
      <c r="A45" s="13"/>
      <c r="B45" s="65" t="s">
        <v>203</v>
      </c>
      <c r="C45" s="80" t="s">
        <v>178</v>
      </c>
      <c r="D45" s="80" t="s">
        <v>174</v>
      </c>
      <c r="E45" s="19">
        <v>8165.8</v>
      </c>
      <c r="F45" s="81">
        <f t="shared" si="0"/>
        <v>154</v>
      </c>
      <c r="G45" s="81">
        <v>154</v>
      </c>
      <c r="H45" s="81">
        <v>0</v>
      </c>
      <c r="I45" s="81">
        <f t="shared" si="1"/>
        <v>8319.8</v>
      </c>
      <c r="J45" s="79"/>
    </row>
    <row r="46" spans="1:10" s="75" customFormat="1" ht="16.5" customHeight="1">
      <c r="A46" s="13" t="s">
        <v>204</v>
      </c>
      <c r="B46" s="13" t="s">
        <v>205</v>
      </c>
      <c r="C46" s="77" t="s">
        <v>206</v>
      </c>
      <c r="D46" s="80"/>
      <c r="E46" s="14">
        <f>SUM(E47)</f>
        <v>11002.7</v>
      </c>
      <c r="F46" s="74">
        <f>SUM(G46+H46)</f>
        <v>0</v>
      </c>
      <c r="G46" s="74">
        <f>SUM(G47)</f>
        <v>0</v>
      </c>
      <c r="H46" s="74">
        <f>SUM(H47)</f>
        <v>0</v>
      </c>
      <c r="I46" s="74">
        <f t="shared" si="1"/>
        <v>11002.7</v>
      </c>
      <c r="J46" s="79"/>
    </row>
    <row r="47" spans="1:10" s="75" customFormat="1" ht="15" customHeight="1">
      <c r="A47" s="13"/>
      <c r="B47" s="25" t="s">
        <v>207</v>
      </c>
      <c r="C47" s="80" t="s">
        <v>206</v>
      </c>
      <c r="D47" s="80" t="s">
        <v>161</v>
      </c>
      <c r="E47" s="19">
        <v>11002.7</v>
      </c>
      <c r="F47" s="81">
        <f>SUM(G47+H47)</f>
        <v>0</v>
      </c>
      <c r="G47" s="81">
        <v>0</v>
      </c>
      <c r="H47" s="81">
        <v>0</v>
      </c>
      <c r="I47" s="81">
        <f t="shared" si="1"/>
        <v>11002.7</v>
      </c>
      <c r="J47" s="79"/>
    </row>
    <row r="48" spans="1:10" s="75" customFormat="1" ht="30" customHeight="1">
      <c r="A48" s="13" t="s">
        <v>208</v>
      </c>
      <c r="B48" s="13" t="s">
        <v>209</v>
      </c>
      <c r="C48" s="77" t="s">
        <v>171</v>
      </c>
      <c r="D48" s="77"/>
      <c r="E48" s="14">
        <f>SUM(E49)</f>
        <v>2233.5</v>
      </c>
      <c r="F48" s="74">
        <f>SUM(F49)</f>
        <v>0</v>
      </c>
      <c r="G48" s="74">
        <f>SUM(G49)</f>
        <v>0</v>
      </c>
      <c r="H48" s="74"/>
      <c r="I48" s="74">
        <f t="shared" si="1"/>
        <v>2233.5</v>
      </c>
      <c r="J48" s="79"/>
    </row>
    <row r="49" spans="1:10" s="75" customFormat="1" ht="30.75" customHeight="1">
      <c r="A49" s="13"/>
      <c r="B49" s="25" t="s">
        <v>210</v>
      </c>
      <c r="C49" s="80" t="s">
        <v>171</v>
      </c>
      <c r="D49" s="80" t="s">
        <v>161</v>
      </c>
      <c r="E49" s="19">
        <v>2233.5</v>
      </c>
      <c r="F49" s="81">
        <f>SUM(G49)</f>
        <v>0</v>
      </c>
      <c r="G49" s="81">
        <v>0</v>
      </c>
      <c r="H49" s="81"/>
      <c r="I49" s="81">
        <f t="shared" si="1"/>
        <v>2233.5</v>
      </c>
      <c r="J49" s="79"/>
    </row>
    <row r="50" spans="1:9" ht="15" customHeight="1">
      <c r="A50" s="13"/>
      <c r="B50" s="83"/>
      <c r="C50" s="84"/>
      <c r="D50" s="84"/>
      <c r="E50" s="83"/>
      <c r="F50" s="83"/>
      <c r="G50" s="83"/>
      <c r="H50" s="85"/>
      <c r="I50" s="85"/>
    </row>
    <row r="51" spans="1:9" ht="12.75">
      <c r="A51" s="86"/>
      <c r="B51" s="87"/>
      <c r="C51" s="88"/>
      <c r="D51" s="88"/>
      <c r="E51" s="89"/>
      <c r="F51" s="89"/>
      <c r="G51" s="87"/>
      <c r="H51" s="90"/>
      <c r="I51" s="90"/>
    </row>
    <row r="52" spans="1:9" s="35" customFormat="1" ht="14.25" customHeight="1">
      <c r="A52" s="91" t="s">
        <v>132</v>
      </c>
      <c r="B52" s="91"/>
      <c r="C52" s="91"/>
      <c r="D52" s="92"/>
      <c r="E52" s="93"/>
      <c r="F52" s="94"/>
      <c r="G52" s="95"/>
      <c r="H52" s="96"/>
      <c r="I52" s="96"/>
    </row>
    <row r="53" spans="1:9" s="35" customFormat="1" ht="16.5" customHeight="1">
      <c r="A53" s="97" t="s">
        <v>2</v>
      </c>
      <c r="B53" s="97"/>
      <c r="C53" s="98"/>
      <c r="D53" s="99"/>
      <c r="E53" s="96"/>
      <c r="F53" s="99"/>
      <c r="G53" s="95"/>
      <c r="H53" s="96"/>
      <c r="I53" s="96"/>
    </row>
    <row r="54" spans="1:9" s="35" customFormat="1" ht="17.25" customHeight="1">
      <c r="A54" s="100" t="s">
        <v>211</v>
      </c>
      <c r="B54" s="100"/>
      <c r="C54" s="100"/>
      <c r="D54" s="100"/>
      <c r="E54" s="100"/>
      <c r="F54" s="100"/>
      <c r="G54" s="95"/>
      <c r="H54" s="96"/>
      <c r="I54" s="96"/>
    </row>
    <row r="55" spans="1:9" s="35" customFormat="1" ht="18.75" customHeight="1">
      <c r="A55" s="101"/>
      <c r="B55" s="102"/>
      <c r="C55" s="103"/>
      <c r="D55" s="103"/>
      <c r="E55" s="103"/>
      <c r="F55" s="103"/>
      <c r="G55" s="103"/>
      <c r="H55" s="96"/>
      <c r="I55" s="96"/>
    </row>
    <row r="56" spans="1:9" s="35" customFormat="1" ht="12.75">
      <c r="A56" s="101"/>
      <c r="B56" s="102"/>
      <c r="C56" s="102"/>
      <c r="D56" s="102"/>
      <c r="E56" s="87"/>
      <c r="F56" s="95"/>
      <c r="G56" s="95"/>
      <c r="H56" s="96"/>
      <c r="I56" s="96"/>
    </row>
    <row r="57" spans="1:9" s="35" customFormat="1" ht="12.75">
      <c r="A57" s="101"/>
      <c r="B57" s="102"/>
      <c r="C57" s="102"/>
      <c r="D57" s="102"/>
      <c r="E57" s="87"/>
      <c r="F57" s="95"/>
      <c r="G57" s="95"/>
      <c r="H57" s="96"/>
      <c r="I57" s="96"/>
    </row>
    <row r="58" spans="1:9" s="35" customFormat="1" ht="12.75">
      <c r="A58" s="97"/>
      <c r="B58" s="94"/>
      <c r="C58" s="94"/>
      <c r="D58" s="94"/>
      <c r="E58" s="96"/>
      <c r="F58" s="104"/>
      <c r="G58" s="104"/>
      <c r="H58" s="96"/>
      <c r="I58" s="96"/>
    </row>
    <row r="59" spans="1:9" s="35" customFormat="1" ht="12.75">
      <c r="A59" s="97"/>
      <c r="B59" s="94"/>
      <c r="C59" s="94"/>
      <c r="D59" s="94"/>
      <c r="E59" s="96"/>
      <c r="F59" s="104"/>
      <c r="G59" s="104"/>
      <c r="H59" s="96"/>
      <c r="I59" s="96"/>
    </row>
    <row r="60" spans="1:9" s="35" customFormat="1" ht="12.75">
      <c r="A60" s="97"/>
      <c r="B60" s="94"/>
      <c r="C60" s="94"/>
      <c r="D60" s="94"/>
      <c r="E60" s="96"/>
      <c r="F60" s="104"/>
      <c r="G60" s="104"/>
      <c r="H60" s="96"/>
      <c r="I60" s="96"/>
    </row>
    <row r="61" spans="1:9" s="35" customFormat="1" ht="12.75">
      <c r="A61" s="97"/>
      <c r="B61" s="94"/>
      <c r="C61" s="94"/>
      <c r="D61" s="94"/>
      <c r="E61" s="96"/>
      <c r="F61" s="104"/>
      <c r="G61" s="104"/>
      <c r="H61" s="96"/>
      <c r="I61" s="96"/>
    </row>
    <row r="62" spans="1:9" ht="12.75">
      <c r="A62" s="105"/>
      <c r="B62" s="106"/>
      <c r="C62" s="107"/>
      <c r="D62" s="107"/>
      <c r="E62" s="105"/>
      <c r="F62" s="105"/>
      <c r="G62" s="105"/>
      <c r="H62" s="90"/>
      <c r="I62" s="90"/>
    </row>
    <row r="63" spans="1:9" ht="12.75">
      <c r="A63" s="105"/>
      <c r="B63" s="106"/>
      <c r="C63" s="107"/>
      <c r="D63" s="107"/>
      <c r="E63" s="105"/>
      <c r="F63" s="105"/>
      <c r="G63" s="105"/>
      <c r="H63" s="90"/>
      <c r="I63" s="90"/>
    </row>
    <row r="64" spans="1:9" ht="12.75">
      <c r="A64" s="105"/>
      <c r="B64" s="106"/>
      <c r="C64" s="107"/>
      <c r="D64" s="107"/>
      <c r="E64" s="105"/>
      <c r="F64" s="105"/>
      <c r="G64" s="105"/>
      <c r="H64" s="90"/>
      <c r="I64" s="90"/>
    </row>
    <row r="65" spans="1:9" ht="12.75">
      <c r="A65" s="105"/>
      <c r="B65" s="106"/>
      <c r="C65" s="107"/>
      <c r="D65" s="107"/>
      <c r="E65" s="105"/>
      <c r="F65" s="105"/>
      <c r="G65" s="105"/>
      <c r="H65" s="90"/>
      <c r="I65" s="90"/>
    </row>
    <row r="66" spans="1:9" ht="12.75">
      <c r="A66" s="105"/>
      <c r="B66" s="106"/>
      <c r="C66" s="107"/>
      <c r="D66" s="107"/>
      <c r="E66" s="105"/>
      <c r="F66" s="105"/>
      <c r="G66" s="105"/>
      <c r="H66" s="90"/>
      <c r="I66" s="90"/>
    </row>
    <row r="67" spans="1:9" ht="12.75">
      <c r="A67" s="105"/>
      <c r="B67" s="106"/>
      <c r="C67" s="107"/>
      <c r="D67" s="107"/>
      <c r="E67" s="105"/>
      <c r="F67" s="105"/>
      <c r="G67" s="105"/>
      <c r="H67" s="90"/>
      <c r="I67" s="90"/>
    </row>
    <row r="68" spans="1:9" ht="12.75">
      <c r="A68" s="105"/>
      <c r="B68" s="106"/>
      <c r="C68" s="107"/>
      <c r="D68" s="107"/>
      <c r="E68" s="105"/>
      <c r="F68" s="105"/>
      <c r="G68" s="105"/>
      <c r="H68" s="90"/>
      <c r="I68" s="90"/>
    </row>
    <row r="69" spans="1:9" ht="12.75">
      <c r="A69" s="105"/>
      <c r="B69" s="106"/>
      <c r="C69" s="107"/>
      <c r="D69" s="107"/>
      <c r="E69" s="105"/>
      <c r="F69" s="105"/>
      <c r="G69" s="105"/>
      <c r="H69" s="90"/>
      <c r="I69" s="90"/>
    </row>
    <row r="70" spans="1:9" ht="12.75">
      <c r="A70" s="105"/>
      <c r="B70" s="106"/>
      <c r="C70" s="107"/>
      <c r="D70" s="107"/>
      <c r="E70" s="105"/>
      <c r="F70" s="105"/>
      <c r="G70" s="105"/>
      <c r="H70" s="90"/>
      <c r="I70" s="90"/>
    </row>
    <row r="71" spans="1:9" ht="12.75">
      <c r="A71" s="105"/>
      <c r="B71" s="106"/>
      <c r="C71" s="107"/>
      <c r="D71" s="107"/>
      <c r="E71" s="105"/>
      <c r="F71" s="105"/>
      <c r="G71" s="105"/>
      <c r="H71" s="90"/>
      <c r="I71" s="90"/>
    </row>
    <row r="72" spans="1:9" ht="12.75">
      <c r="A72" s="105"/>
      <c r="B72" s="106"/>
      <c r="C72" s="107"/>
      <c r="D72" s="107"/>
      <c r="E72" s="105"/>
      <c r="F72" s="105"/>
      <c r="G72" s="105"/>
      <c r="H72" s="90"/>
      <c r="I72" s="90"/>
    </row>
    <row r="73" spans="1:9" ht="12.75">
      <c r="A73" s="105"/>
      <c r="B73" s="106"/>
      <c r="C73" s="107"/>
      <c r="D73" s="107"/>
      <c r="E73" s="105"/>
      <c r="F73" s="105"/>
      <c r="G73" s="105"/>
      <c r="H73" s="90"/>
      <c r="I73" s="90"/>
    </row>
    <row r="74" spans="1:9" ht="12.75">
      <c r="A74" s="105"/>
      <c r="B74" s="106"/>
      <c r="C74" s="107"/>
      <c r="D74" s="107"/>
      <c r="E74" s="105"/>
      <c r="F74" s="105"/>
      <c r="G74" s="105"/>
      <c r="H74" s="90"/>
      <c r="I74" s="90"/>
    </row>
    <row r="75" spans="1:9" ht="12.75">
      <c r="A75" s="105"/>
      <c r="B75" s="106"/>
      <c r="C75" s="107"/>
      <c r="D75" s="107"/>
      <c r="E75" s="105"/>
      <c r="F75" s="105"/>
      <c r="G75" s="105"/>
      <c r="H75" s="90"/>
      <c r="I75" s="90"/>
    </row>
    <row r="76" spans="1:9" ht="12.75">
      <c r="A76" s="105"/>
      <c r="B76" s="106"/>
      <c r="C76" s="107"/>
      <c r="D76" s="107"/>
      <c r="E76" s="105"/>
      <c r="F76" s="105"/>
      <c r="G76" s="105"/>
      <c r="H76" s="90"/>
      <c r="I76" s="90"/>
    </row>
    <row r="77" spans="1:9" ht="12.75">
      <c r="A77" s="105"/>
      <c r="B77" s="106"/>
      <c r="C77" s="107"/>
      <c r="D77" s="107"/>
      <c r="E77" s="105"/>
      <c r="F77" s="105"/>
      <c r="G77" s="105"/>
      <c r="H77" s="90"/>
      <c r="I77" s="90"/>
    </row>
    <row r="78" spans="1:9" ht="12.75">
      <c r="A78" s="105"/>
      <c r="B78" s="106"/>
      <c r="C78" s="107"/>
      <c r="D78" s="107"/>
      <c r="E78" s="105"/>
      <c r="F78" s="105"/>
      <c r="G78" s="105"/>
      <c r="H78" s="90"/>
      <c r="I78" s="90"/>
    </row>
    <row r="79" spans="1:9" ht="12.75">
      <c r="A79" s="105"/>
      <c r="B79" s="106"/>
      <c r="C79" s="107"/>
      <c r="D79" s="107"/>
      <c r="E79" s="105"/>
      <c r="F79" s="105"/>
      <c r="G79" s="105"/>
      <c r="H79" s="90"/>
      <c r="I79" s="90"/>
    </row>
    <row r="80" spans="1:9" ht="12.75">
      <c r="A80" s="105"/>
      <c r="B80" s="106"/>
      <c r="C80" s="107"/>
      <c r="D80" s="107"/>
      <c r="E80" s="105"/>
      <c r="F80" s="105"/>
      <c r="G80" s="105"/>
      <c r="H80" s="90"/>
      <c r="I80" s="90"/>
    </row>
    <row r="81" spans="1:9" ht="12.75">
      <c r="A81" s="105"/>
      <c r="B81" s="106"/>
      <c r="C81" s="107"/>
      <c r="D81" s="107"/>
      <c r="E81" s="105"/>
      <c r="F81" s="105"/>
      <c r="G81" s="105"/>
      <c r="H81" s="90"/>
      <c r="I81" s="90"/>
    </row>
    <row r="82" spans="1:9" ht="12.75">
      <c r="A82" s="105"/>
      <c r="B82" s="106"/>
      <c r="C82" s="107"/>
      <c r="D82" s="107"/>
      <c r="E82" s="105"/>
      <c r="F82" s="105"/>
      <c r="G82" s="105"/>
      <c r="H82" s="90"/>
      <c r="I82" s="90"/>
    </row>
    <row r="83" spans="1:9" ht="12.75">
      <c r="A83" s="105"/>
      <c r="B83" s="106"/>
      <c r="C83" s="107"/>
      <c r="D83" s="107"/>
      <c r="E83" s="105"/>
      <c r="F83" s="105"/>
      <c r="G83" s="105"/>
      <c r="H83" s="90"/>
      <c r="I83" s="90"/>
    </row>
    <row r="84" spans="1:9" ht="12.75">
      <c r="A84" s="105"/>
      <c r="B84" s="106"/>
      <c r="C84" s="107"/>
      <c r="D84" s="107"/>
      <c r="E84" s="105"/>
      <c r="F84" s="105"/>
      <c r="G84" s="105"/>
      <c r="H84" s="90"/>
      <c r="I84" s="90"/>
    </row>
    <row r="85" spans="1:9" ht="12.75">
      <c r="A85" s="105"/>
      <c r="B85" s="106"/>
      <c r="C85" s="107"/>
      <c r="D85" s="107"/>
      <c r="E85" s="105"/>
      <c r="F85" s="105"/>
      <c r="G85" s="105"/>
      <c r="H85" s="90"/>
      <c r="I85" s="90"/>
    </row>
    <row r="86" spans="1:9" ht="12.75">
      <c r="A86" s="105"/>
      <c r="B86" s="106"/>
      <c r="C86" s="107"/>
      <c r="D86" s="107"/>
      <c r="E86" s="105"/>
      <c r="F86" s="105"/>
      <c r="G86" s="105"/>
      <c r="H86" s="90"/>
      <c r="I86" s="90"/>
    </row>
    <row r="87" spans="1:9" ht="12.75">
      <c r="A87" s="105"/>
      <c r="B87" s="106"/>
      <c r="C87" s="107"/>
      <c r="D87" s="107"/>
      <c r="E87" s="105"/>
      <c r="F87" s="105"/>
      <c r="G87" s="105"/>
      <c r="H87" s="90"/>
      <c r="I87" s="90"/>
    </row>
    <row r="88" spans="1:9" ht="12.75">
      <c r="A88" s="105"/>
      <c r="B88" s="106"/>
      <c r="C88" s="107"/>
      <c r="D88" s="107"/>
      <c r="E88" s="105"/>
      <c r="F88" s="105"/>
      <c r="G88" s="105"/>
      <c r="H88" s="90"/>
      <c r="I88" s="90"/>
    </row>
    <row r="89" spans="1:9" ht="12.75">
      <c r="A89" s="105"/>
      <c r="B89" s="106"/>
      <c r="C89" s="107"/>
      <c r="D89" s="107"/>
      <c r="E89" s="105"/>
      <c r="F89" s="105"/>
      <c r="G89" s="105"/>
      <c r="H89" s="90"/>
      <c r="I89" s="90"/>
    </row>
    <row r="90" spans="1:9" ht="12.75">
      <c r="A90" s="105"/>
      <c r="B90" s="106"/>
      <c r="C90" s="107"/>
      <c r="D90" s="107"/>
      <c r="E90" s="105"/>
      <c r="F90" s="105"/>
      <c r="G90" s="105"/>
      <c r="H90" s="90"/>
      <c r="I90" s="90"/>
    </row>
    <row r="91" spans="1:9" ht="12.75">
      <c r="A91" s="105"/>
      <c r="B91" s="106"/>
      <c r="C91" s="107"/>
      <c r="D91" s="107"/>
      <c r="E91" s="105"/>
      <c r="F91" s="105"/>
      <c r="G91" s="105"/>
      <c r="H91" s="90"/>
      <c r="I91" s="90"/>
    </row>
    <row r="92" spans="1:9" ht="12.75">
      <c r="A92" s="105"/>
      <c r="B92" s="106"/>
      <c r="C92" s="107"/>
      <c r="D92" s="107"/>
      <c r="E92" s="105"/>
      <c r="F92" s="105"/>
      <c r="G92" s="105"/>
      <c r="H92" s="90"/>
      <c r="I92" s="90"/>
    </row>
    <row r="93" spans="1:9" ht="12.75">
      <c r="A93" s="105"/>
      <c r="B93" s="106"/>
      <c r="C93" s="107"/>
      <c r="D93" s="107"/>
      <c r="E93" s="105"/>
      <c r="F93" s="105"/>
      <c r="G93" s="105"/>
      <c r="H93" s="90"/>
      <c r="I93" s="90"/>
    </row>
    <row r="94" spans="1:9" ht="12.75">
      <c r="A94" s="105"/>
      <c r="B94" s="106"/>
      <c r="C94" s="107"/>
      <c r="D94" s="107"/>
      <c r="E94" s="105"/>
      <c r="F94" s="105"/>
      <c r="G94" s="105"/>
      <c r="H94" s="90"/>
      <c r="I94" s="90"/>
    </row>
    <row r="95" spans="1:9" ht="12.75">
      <c r="A95" s="105"/>
      <c r="B95" s="106"/>
      <c r="C95" s="107"/>
      <c r="D95" s="107"/>
      <c r="E95" s="105"/>
      <c r="F95" s="105"/>
      <c r="G95" s="105"/>
      <c r="H95" s="90"/>
      <c r="I95" s="90"/>
    </row>
    <row r="96" spans="1:9" ht="12.75">
      <c r="A96" s="105"/>
      <c r="B96" s="106"/>
      <c r="C96" s="107"/>
      <c r="D96" s="107"/>
      <c r="E96" s="105"/>
      <c r="F96" s="105"/>
      <c r="G96" s="105"/>
      <c r="H96" s="90"/>
      <c r="I96" s="90"/>
    </row>
    <row r="97" spans="1:9" ht="12.75">
      <c r="A97" s="105"/>
      <c r="B97" s="106"/>
      <c r="C97" s="107"/>
      <c r="D97" s="107"/>
      <c r="E97" s="105"/>
      <c r="F97" s="105"/>
      <c r="G97" s="105"/>
      <c r="H97" s="90"/>
      <c r="I97" s="90"/>
    </row>
    <row r="98" spans="1:9" ht="12.75">
      <c r="A98" s="105"/>
      <c r="B98" s="106"/>
      <c r="C98" s="107"/>
      <c r="D98" s="107"/>
      <c r="E98" s="105"/>
      <c r="F98" s="105"/>
      <c r="G98" s="105"/>
      <c r="H98" s="90"/>
      <c r="I98" s="90"/>
    </row>
    <row r="99" spans="1:9" ht="12.75">
      <c r="A99" s="105"/>
      <c r="B99" s="106"/>
      <c r="C99" s="107"/>
      <c r="D99" s="107"/>
      <c r="E99" s="105"/>
      <c r="F99" s="105"/>
      <c r="G99" s="105"/>
      <c r="H99" s="90"/>
      <c r="I99" s="90"/>
    </row>
    <row r="100" spans="1:9" ht="12.75">
      <c r="A100" s="105"/>
      <c r="B100" s="106"/>
      <c r="C100" s="107"/>
      <c r="D100" s="107"/>
      <c r="E100" s="105"/>
      <c r="F100" s="105"/>
      <c r="G100" s="105"/>
      <c r="H100" s="90"/>
      <c r="I100" s="90"/>
    </row>
    <row r="101" spans="1:9" ht="12.75">
      <c r="A101" s="105"/>
      <c r="B101" s="106"/>
      <c r="C101" s="107"/>
      <c r="D101" s="107"/>
      <c r="E101" s="105"/>
      <c r="F101" s="105"/>
      <c r="G101" s="105"/>
      <c r="H101" s="90"/>
      <c r="I101" s="90"/>
    </row>
    <row r="102" spans="1:9" ht="12.75">
      <c r="A102" s="105"/>
      <c r="B102" s="106"/>
      <c r="C102" s="107"/>
      <c r="D102" s="107"/>
      <c r="E102" s="105"/>
      <c r="F102" s="105"/>
      <c r="G102" s="105"/>
      <c r="H102" s="90"/>
      <c r="I102" s="90"/>
    </row>
    <row r="103" spans="1:9" ht="12.75">
      <c r="A103" s="105"/>
      <c r="B103" s="106"/>
      <c r="C103" s="107"/>
      <c r="D103" s="107"/>
      <c r="E103" s="105"/>
      <c r="F103" s="105"/>
      <c r="G103" s="105"/>
      <c r="H103" s="90"/>
      <c r="I103" s="90"/>
    </row>
    <row r="104" spans="1:9" ht="12.75">
      <c r="A104" s="105"/>
      <c r="B104" s="106"/>
      <c r="C104" s="107"/>
      <c r="D104" s="107"/>
      <c r="E104" s="105"/>
      <c r="F104" s="105"/>
      <c r="G104" s="105"/>
      <c r="H104" s="90"/>
      <c r="I104" s="90"/>
    </row>
    <row r="105" spans="1:9" ht="12.75">
      <c r="A105" s="105"/>
      <c r="B105" s="106"/>
      <c r="C105" s="107"/>
      <c r="D105" s="107"/>
      <c r="E105" s="105"/>
      <c r="F105" s="105"/>
      <c r="G105" s="105"/>
      <c r="H105" s="90"/>
      <c r="I105" s="90"/>
    </row>
    <row r="106" spans="1:9" ht="12.75">
      <c r="A106" s="105"/>
      <c r="B106" s="106"/>
      <c r="C106" s="107"/>
      <c r="D106" s="107"/>
      <c r="E106" s="105"/>
      <c r="F106" s="105"/>
      <c r="G106" s="105"/>
      <c r="H106" s="90"/>
      <c r="I106" s="90"/>
    </row>
    <row r="107" spans="1:9" ht="12.75">
      <c r="A107" s="105"/>
      <c r="B107" s="106"/>
      <c r="C107" s="107"/>
      <c r="D107" s="107"/>
      <c r="E107" s="105"/>
      <c r="F107" s="105"/>
      <c r="G107" s="105"/>
      <c r="H107" s="90"/>
      <c r="I107" s="90"/>
    </row>
    <row r="108" spans="1:9" ht="12.75">
      <c r="A108" s="105"/>
      <c r="B108" s="106"/>
      <c r="C108" s="107"/>
      <c r="D108" s="107"/>
      <c r="E108" s="105"/>
      <c r="F108" s="105"/>
      <c r="G108" s="105"/>
      <c r="H108" s="90"/>
      <c r="I108" s="90"/>
    </row>
    <row r="109" spans="1:9" ht="12.75">
      <c r="A109" s="105"/>
      <c r="B109" s="106"/>
      <c r="C109" s="107"/>
      <c r="D109" s="107"/>
      <c r="E109" s="105"/>
      <c r="F109" s="105"/>
      <c r="G109" s="105"/>
      <c r="H109" s="90"/>
      <c r="I109" s="90"/>
    </row>
    <row r="110" spans="1:9" ht="12.75">
      <c r="A110" s="105"/>
      <c r="B110" s="106"/>
      <c r="C110" s="107"/>
      <c r="D110" s="107"/>
      <c r="E110" s="105"/>
      <c r="F110" s="105"/>
      <c r="G110" s="105"/>
      <c r="H110" s="90"/>
      <c r="I110" s="90"/>
    </row>
    <row r="111" spans="1:9" ht="12.75">
      <c r="A111" s="105"/>
      <c r="B111" s="106"/>
      <c r="C111" s="107"/>
      <c r="D111" s="107"/>
      <c r="E111" s="105"/>
      <c r="F111" s="105"/>
      <c r="G111" s="105"/>
      <c r="H111" s="90"/>
      <c r="I111" s="90"/>
    </row>
    <row r="112" spans="1:9" ht="12.75">
      <c r="A112" s="105"/>
      <c r="B112" s="106"/>
      <c r="C112" s="107"/>
      <c r="D112" s="107"/>
      <c r="E112" s="105"/>
      <c r="F112" s="105"/>
      <c r="G112" s="105"/>
      <c r="H112" s="90"/>
      <c r="I112" s="90"/>
    </row>
    <row r="113" spans="1:9" ht="12.75">
      <c r="A113" s="105"/>
      <c r="B113" s="106"/>
      <c r="C113" s="107"/>
      <c r="D113" s="107"/>
      <c r="E113" s="105"/>
      <c r="F113" s="105"/>
      <c r="G113" s="105"/>
      <c r="H113" s="90"/>
      <c r="I113" s="90"/>
    </row>
    <row r="114" spans="1:9" ht="12.75">
      <c r="A114" s="105"/>
      <c r="B114" s="106"/>
      <c r="C114" s="107"/>
      <c r="D114" s="107"/>
      <c r="E114" s="105"/>
      <c r="F114" s="105"/>
      <c r="G114" s="105"/>
      <c r="H114" s="90"/>
      <c r="I114" s="90"/>
    </row>
    <row r="115" spans="1:9" ht="12.75">
      <c r="A115" s="105"/>
      <c r="B115" s="106"/>
      <c r="C115" s="107"/>
      <c r="D115" s="107"/>
      <c r="E115" s="105"/>
      <c r="F115" s="105"/>
      <c r="G115" s="105"/>
      <c r="H115" s="90"/>
      <c r="I115" s="90"/>
    </row>
    <row r="116" spans="1:9" ht="12.75">
      <c r="A116" s="105"/>
      <c r="B116" s="106"/>
      <c r="C116" s="107"/>
      <c r="D116" s="107"/>
      <c r="E116" s="105"/>
      <c r="F116" s="105"/>
      <c r="G116" s="105"/>
      <c r="H116" s="90"/>
      <c r="I116" s="90"/>
    </row>
    <row r="117" spans="1:9" ht="12.75">
      <c r="A117" s="105"/>
      <c r="B117" s="106"/>
      <c r="C117" s="107"/>
      <c r="D117" s="107"/>
      <c r="E117" s="105"/>
      <c r="F117" s="105"/>
      <c r="G117" s="105"/>
      <c r="H117" s="90"/>
      <c r="I117" s="90"/>
    </row>
    <row r="118" spans="1:9" ht="12.75">
      <c r="A118" s="105"/>
      <c r="B118" s="106"/>
      <c r="C118" s="107"/>
      <c r="D118" s="107"/>
      <c r="E118" s="105"/>
      <c r="F118" s="105"/>
      <c r="G118" s="105"/>
      <c r="H118" s="90"/>
      <c r="I118" s="90"/>
    </row>
    <row r="119" spans="1:9" ht="12.75">
      <c r="A119" s="105"/>
      <c r="B119" s="106"/>
      <c r="C119" s="107"/>
      <c r="D119" s="107"/>
      <c r="E119" s="105"/>
      <c r="F119" s="105"/>
      <c r="G119" s="105"/>
      <c r="H119" s="90"/>
      <c r="I119" s="90"/>
    </row>
    <row r="120" spans="1:9" ht="12.75">
      <c r="A120" s="105"/>
      <c r="B120" s="106"/>
      <c r="C120" s="107"/>
      <c r="D120" s="107"/>
      <c r="E120" s="105"/>
      <c r="F120" s="105"/>
      <c r="G120" s="105"/>
      <c r="H120" s="90"/>
      <c r="I120" s="90"/>
    </row>
    <row r="121" spans="1:9" ht="12.75">
      <c r="A121" s="105"/>
      <c r="B121" s="106"/>
      <c r="C121" s="107"/>
      <c r="D121" s="107"/>
      <c r="E121" s="105"/>
      <c r="F121" s="105"/>
      <c r="G121" s="105"/>
      <c r="H121" s="90"/>
      <c r="I121" s="90"/>
    </row>
    <row r="122" spans="1:9" ht="12.75">
      <c r="A122" s="105"/>
      <c r="B122" s="106"/>
      <c r="C122" s="107"/>
      <c r="D122" s="107"/>
      <c r="E122" s="105"/>
      <c r="F122" s="105"/>
      <c r="G122" s="105"/>
      <c r="H122" s="90"/>
      <c r="I122" s="90"/>
    </row>
    <row r="123" spans="1:9" ht="12.75">
      <c r="A123" s="90"/>
      <c r="B123" s="108"/>
      <c r="C123" s="109"/>
      <c r="D123" s="109"/>
      <c r="E123" s="90"/>
      <c r="F123" s="90"/>
      <c r="G123" s="90"/>
      <c r="H123" s="90"/>
      <c r="I123" s="90"/>
    </row>
    <row r="124" spans="1:9" ht="12.75">
      <c r="A124" s="90"/>
      <c r="B124" s="108"/>
      <c r="C124" s="109"/>
      <c r="D124" s="109"/>
      <c r="E124" s="90"/>
      <c r="F124" s="90"/>
      <c r="G124" s="90"/>
      <c r="H124" s="90"/>
      <c r="I124" s="90"/>
    </row>
    <row r="125" spans="1:9" ht="12.75">
      <c r="A125" s="90"/>
      <c r="B125" s="108"/>
      <c r="C125" s="109"/>
      <c r="D125" s="109"/>
      <c r="E125" s="90"/>
      <c r="F125" s="90"/>
      <c r="G125" s="90"/>
      <c r="H125" s="90"/>
      <c r="I125" s="90"/>
    </row>
    <row r="126" spans="1:9" ht="12.75">
      <c r="A126" s="90"/>
      <c r="B126" s="108"/>
      <c r="C126" s="109"/>
      <c r="D126" s="109"/>
      <c r="E126" s="90"/>
      <c r="F126" s="90"/>
      <c r="G126" s="90"/>
      <c r="H126" s="90"/>
      <c r="I126" s="90"/>
    </row>
    <row r="127" spans="1:9" ht="12.75">
      <c r="A127" s="90"/>
      <c r="B127" s="108"/>
      <c r="C127" s="109"/>
      <c r="D127" s="109"/>
      <c r="E127" s="90"/>
      <c r="F127" s="90"/>
      <c r="G127" s="90"/>
      <c r="H127" s="90"/>
      <c r="I127" s="90"/>
    </row>
    <row r="128" spans="1:9" ht="12.75">
      <c r="A128" s="90"/>
      <c r="B128" s="108"/>
      <c r="C128" s="109"/>
      <c r="D128" s="109"/>
      <c r="E128" s="90"/>
      <c r="F128" s="90"/>
      <c r="G128" s="90"/>
      <c r="H128" s="90"/>
      <c r="I128" s="90"/>
    </row>
    <row r="129" spans="1:9" ht="12.75">
      <c r="A129" s="90"/>
      <c r="B129" s="108"/>
      <c r="C129" s="109"/>
      <c r="D129" s="109"/>
      <c r="E129" s="90"/>
      <c r="F129" s="90"/>
      <c r="G129" s="90"/>
      <c r="H129" s="90"/>
      <c r="I129" s="90"/>
    </row>
    <row r="130" spans="1:9" ht="12.75">
      <c r="A130" s="90"/>
      <c r="B130" s="108"/>
      <c r="C130" s="109"/>
      <c r="D130" s="109"/>
      <c r="E130" s="90"/>
      <c r="F130" s="90"/>
      <c r="G130" s="90"/>
      <c r="H130" s="90"/>
      <c r="I130" s="90"/>
    </row>
    <row r="131" spans="1:9" ht="12.75">
      <c r="A131" s="90"/>
      <c r="B131" s="108"/>
      <c r="C131" s="109"/>
      <c r="D131" s="109"/>
      <c r="E131" s="90"/>
      <c r="F131" s="90"/>
      <c r="G131" s="90"/>
      <c r="H131" s="90"/>
      <c r="I131" s="90"/>
    </row>
    <row r="132" spans="1:9" ht="12.75">
      <c r="A132" s="90"/>
      <c r="B132" s="108"/>
      <c r="C132" s="109"/>
      <c r="D132" s="109"/>
      <c r="E132" s="90"/>
      <c r="F132" s="90"/>
      <c r="G132" s="90"/>
      <c r="H132" s="90"/>
      <c r="I132" s="90"/>
    </row>
    <row r="133" spans="1:9" ht="12.75">
      <c r="A133" s="90"/>
      <c r="B133" s="108"/>
      <c r="C133" s="109"/>
      <c r="D133" s="109"/>
      <c r="E133" s="90"/>
      <c r="F133" s="90"/>
      <c r="G133" s="90"/>
      <c r="H133" s="90"/>
      <c r="I133" s="90"/>
    </row>
    <row r="134" spans="1:9" ht="12.75">
      <c r="A134" s="90"/>
      <c r="B134" s="108"/>
      <c r="C134" s="109"/>
      <c r="D134" s="109"/>
      <c r="E134" s="90"/>
      <c r="F134" s="90"/>
      <c r="G134" s="90"/>
      <c r="H134" s="90"/>
      <c r="I134" s="90"/>
    </row>
    <row r="135" spans="1:9" ht="12.75">
      <c r="A135" s="90"/>
      <c r="B135" s="108"/>
      <c r="C135" s="109"/>
      <c r="D135" s="109"/>
      <c r="E135" s="90"/>
      <c r="F135" s="90"/>
      <c r="G135" s="90"/>
      <c r="H135" s="90"/>
      <c r="I135" s="90"/>
    </row>
    <row r="136" spans="1:9" ht="12.75">
      <c r="A136" s="90"/>
      <c r="B136" s="108"/>
      <c r="C136" s="109"/>
      <c r="D136" s="109"/>
      <c r="E136" s="90"/>
      <c r="F136" s="90"/>
      <c r="G136" s="90"/>
      <c r="H136" s="90"/>
      <c r="I136" s="90"/>
    </row>
    <row r="137" spans="1:9" ht="12.75">
      <c r="A137" s="90"/>
      <c r="B137" s="108"/>
      <c r="C137" s="109"/>
      <c r="D137" s="109"/>
      <c r="E137" s="90"/>
      <c r="F137" s="90"/>
      <c r="G137" s="90"/>
      <c r="H137" s="90"/>
      <c r="I137" s="90"/>
    </row>
    <row r="138" spans="1:9" ht="12.75">
      <c r="A138" s="90"/>
      <c r="B138" s="108"/>
      <c r="C138" s="109"/>
      <c r="D138" s="109"/>
      <c r="E138" s="90"/>
      <c r="F138" s="90"/>
      <c r="G138" s="90"/>
      <c r="H138" s="90"/>
      <c r="I138" s="90"/>
    </row>
    <row r="139" spans="1:9" ht="12.75">
      <c r="A139" s="90"/>
      <c r="B139" s="108"/>
      <c r="C139" s="109"/>
      <c r="D139" s="109"/>
      <c r="E139" s="90"/>
      <c r="F139" s="90"/>
      <c r="G139" s="90"/>
      <c r="H139" s="90"/>
      <c r="I139" s="90"/>
    </row>
    <row r="140" spans="1:9" ht="12.75">
      <c r="A140" s="90"/>
      <c r="B140" s="108"/>
      <c r="C140" s="109"/>
      <c r="D140" s="109"/>
      <c r="E140" s="90"/>
      <c r="F140" s="90"/>
      <c r="G140" s="90"/>
      <c r="H140" s="90"/>
      <c r="I140" s="90"/>
    </row>
    <row r="141" spans="1:9" ht="12.75">
      <c r="A141" s="90"/>
      <c r="B141" s="108"/>
      <c r="C141" s="109"/>
      <c r="D141" s="109"/>
      <c r="E141" s="90"/>
      <c r="F141" s="90"/>
      <c r="G141" s="90"/>
      <c r="H141" s="90"/>
      <c r="I141" s="90"/>
    </row>
    <row r="142" spans="1:9" ht="12.75">
      <c r="A142" s="90"/>
      <c r="B142" s="108"/>
      <c r="C142" s="109"/>
      <c r="D142" s="109"/>
      <c r="E142" s="90"/>
      <c r="F142" s="90"/>
      <c r="G142" s="90"/>
      <c r="H142" s="90"/>
      <c r="I142" s="90"/>
    </row>
    <row r="143" spans="1:9" ht="12.75">
      <c r="A143" s="90"/>
      <c r="B143" s="108"/>
      <c r="C143" s="109"/>
      <c r="D143" s="109"/>
      <c r="E143" s="90"/>
      <c r="F143" s="90"/>
      <c r="G143" s="90"/>
      <c r="H143" s="90"/>
      <c r="I143" s="90"/>
    </row>
    <row r="144" spans="1:9" ht="12.75">
      <c r="A144" s="90"/>
      <c r="B144" s="108"/>
      <c r="C144" s="109"/>
      <c r="D144" s="109"/>
      <c r="E144" s="90"/>
      <c r="F144" s="90"/>
      <c r="G144" s="90"/>
      <c r="H144" s="90"/>
      <c r="I144" s="90"/>
    </row>
    <row r="145" spans="1:9" ht="12.75">
      <c r="A145" s="90"/>
      <c r="B145" s="108"/>
      <c r="C145" s="109"/>
      <c r="D145" s="109"/>
      <c r="E145" s="90"/>
      <c r="F145" s="90"/>
      <c r="G145" s="90"/>
      <c r="H145" s="90"/>
      <c r="I145" s="90"/>
    </row>
    <row r="146" spans="1:9" ht="12.75">
      <c r="A146" s="90"/>
      <c r="B146" s="108"/>
      <c r="C146" s="109"/>
      <c r="D146" s="109"/>
      <c r="E146" s="90"/>
      <c r="F146" s="90"/>
      <c r="G146" s="90"/>
      <c r="H146" s="90"/>
      <c r="I146" s="90"/>
    </row>
    <row r="147" spans="1:9" ht="12.75">
      <c r="A147" s="90"/>
      <c r="B147" s="108"/>
      <c r="C147" s="109"/>
      <c r="D147" s="109"/>
      <c r="E147" s="90"/>
      <c r="F147" s="90"/>
      <c r="G147" s="90"/>
      <c r="H147" s="90"/>
      <c r="I147" s="90"/>
    </row>
    <row r="148" spans="1:9" ht="12.75">
      <c r="A148" s="90"/>
      <c r="B148" s="108"/>
      <c r="C148" s="109"/>
      <c r="D148" s="109"/>
      <c r="E148" s="90"/>
      <c r="F148" s="90"/>
      <c r="G148" s="90"/>
      <c r="H148" s="90"/>
      <c r="I148" s="90"/>
    </row>
    <row r="149" spans="1:9" ht="12.75">
      <c r="A149" s="90"/>
      <c r="B149" s="108"/>
      <c r="C149" s="109"/>
      <c r="D149" s="109"/>
      <c r="E149" s="90"/>
      <c r="F149" s="90"/>
      <c r="G149" s="90"/>
      <c r="H149" s="90"/>
      <c r="I149" s="90"/>
    </row>
    <row r="150" spans="1:9" ht="12.75">
      <c r="A150" s="90"/>
      <c r="B150" s="108"/>
      <c r="C150" s="109"/>
      <c r="D150" s="109"/>
      <c r="E150" s="90"/>
      <c r="F150" s="90"/>
      <c r="G150" s="90"/>
      <c r="H150" s="90"/>
      <c r="I150" s="90"/>
    </row>
    <row r="151" spans="1:9" ht="12.75">
      <c r="A151" s="90"/>
      <c r="B151" s="108"/>
      <c r="C151" s="109"/>
      <c r="D151" s="109"/>
      <c r="E151" s="90"/>
      <c r="F151" s="90"/>
      <c r="G151" s="90"/>
      <c r="H151" s="90"/>
      <c r="I151" s="90"/>
    </row>
    <row r="152" spans="1:9" ht="12.75">
      <c r="A152" s="90"/>
      <c r="B152" s="108"/>
      <c r="C152" s="109"/>
      <c r="D152" s="109"/>
      <c r="E152" s="90"/>
      <c r="F152" s="90"/>
      <c r="G152" s="90"/>
      <c r="H152" s="90"/>
      <c r="I152" s="90"/>
    </row>
    <row r="153" spans="1:9" ht="12.75">
      <c r="A153" s="90"/>
      <c r="B153" s="108"/>
      <c r="C153" s="109"/>
      <c r="D153" s="109"/>
      <c r="E153" s="90"/>
      <c r="F153" s="90"/>
      <c r="G153" s="90"/>
      <c r="H153" s="90"/>
      <c r="I153" s="90"/>
    </row>
    <row r="154" spans="1:9" ht="12.75">
      <c r="A154" s="90"/>
      <c r="B154" s="108"/>
      <c r="C154" s="109"/>
      <c r="D154" s="109"/>
      <c r="E154" s="90"/>
      <c r="F154" s="90"/>
      <c r="G154" s="90"/>
      <c r="H154" s="90"/>
      <c r="I154" s="90"/>
    </row>
    <row r="155" spans="1:9" ht="12.75">
      <c r="A155" s="90"/>
      <c r="B155" s="108"/>
      <c r="C155" s="109"/>
      <c r="D155" s="109"/>
      <c r="E155" s="90"/>
      <c r="F155" s="90"/>
      <c r="G155" s="90"/>
      <c r="H155" s="90"/>
      <c r="I155" s="90"/>
    </row>
    <row r="156" spans="1:9" ht="12.75">
      <c r="A156" s="90"/>
      <c r="B156" s="108"/>
      <c r="C156" s="109"/>
      <c r="D156" s="109"/>
      <c r="E156" s="90"/>
      <c r="F156" s="90"/>
      <c r="G156" s="90"/>
      <c r="H156" s="90"/>
      <c r="I156" s="90"/>
    </row>
    <row r="157" spans="1:9" ht="12.75">
      <c r="A157" s="90"/>
      <c r="B157" s="108"/>
      <c r="C157" s="109"/>
      <c r="D157" s="109"/>
      <c r="E157" s="90"/>
      <c r="F157" s="90"/>
      <c r="G157" s="90"/>
      <c r="H157" s="90"/>
      <c r="I157" s="90"/>
    </row>
    <row r="158" spans="1:9" ht="12.75">
      <c r="A158" s="90"/>
      <c r="B158" s="108"/>
      <c r="C158" s="109"/>
      <c r="D158" s="109"/>
      <c r="E158" s="90"/>
      <c r="F158" s="90"/>
      <c r="G158" s="90"/>
      <c r="H158" s="90"/>
      <c r="I158" s="90"/>
    </row>
    <row r="159" spans="1:9" ht="12.75">
      <c r="A159" s="90"/>
      <c r="B159" s="108"/>
      <c r="C159" s="109"/>
      <c r="D159" s="109"/>
      <c r="E159" s="90"/>
      <c r="F159" s="90"/>
      <c r="G159" s="90"/>
      <c r="H159" s="90"/>
      <c r="I159" s="90"/>
    </row>
    <row r="160" spans="1:9" ht="12.75">
      <c r="A160" s="90"/>
      <c r="B160" s="108"/>
      <c r="C160" s="109"/>
      <c r="D160" s="109"/>
      <c r="E160" s="90"/>
      <c r="F160" s="90"/>
      <c r="G160" s="90"/>
      <c r="H160" s="90"/>
      <c r="I160" s="90"/>
    </row>
    <row r="161" spans="1:9" ht="12.75">
      <c r="A161" s="90"/>
      <c r="B161" s="108"/>
      <c r="C161" s="109"/>
      <c r="D161" s="109"/>
      <c r="E161" s="90"/>
      <c r="F161" s="90"/>
      <c r="G161" s="90"/>
      <c r="H161" s="90"/>
      <c r="I161" s="90"/>
    </row>
    <row r="162" spans="1:9" ht="12.75">
      <c r="A162" s="90"/>
      <c r="B162" s="108"/>
      <c r="C162" s="109"/>
      <c r="D162" s="109"/>
      <c r="E162" s="90"/>
      <c r="F162" s="90"/>
      <c r="G162" s="90"/>
      <c r="H162" s="90"/>
      <c r="I162" s="90"/>
    </row>
    <row r="163" spans="1:9" ht="12.75">
      <c r="A163" s="90"/>
      <c r="B163" s="108"/>
      <c r="C163" s="109"/>
      <c r="D163" s="109"/>
      <c r="E163" s="90"/>
      <c r="F163" s="90"/>
      <c r="G163" s="90"/>
      <c r="H163" s="90"/>
      <c r="I163" s="90"/>
    </row>
    <row r="164" spans="1:9" ht="12.75">
      <c r="A164" s="90"/>
      <c r="B164" s="108"/>
      <c r="C164" s="109"/>
      <c r="D164" s="109"/>
      <c r="E164" s="90"/>
      <c r="F164" s="90"/>
      <c r="G164" s="90"/>
      <c r="H164" s="90"/>
      <c r="I164" s="90"/>
    </row>
    <row r="165" spans="1:9" ht="12.75">
      <c r="A165" s="90"/>
      <c r="B165" s="108"/>
      <c r="C165" s="109"/>
      <c r="D165" s="109"/>
      <c r="E165" s="90"/>
      <c r="F165" s="90"/>
      <c r="G165" s="90"/>
      <c r="H165" s="90"/>
      <c r="I165" s="90"/>
    </row>
    <row r="166" spans="1:9" ht="12.75">
      <c r="A166" s="90"/>
      <c r="B166" s="108"/>
      <c r="C166" s="109"/>
      <c r="D166" s="109"/>
      <c r="E166" s="90"/>
      <c r="F166" s="90"/>
      <c r="G166" s="90"/>
      <c r="H166" s="90"/>
      <c r="I166" s="90"/>
    </row>
    <row r="167" spans="1:9" ht="12.75">
      <c r="A167" s="90"/>
      <c r="B167" s="108"/>
      <c r="C167" s="109"/>
      <c r="D167" s="109"/>
      <c r="E167" s="90"/>
      <c r="F167" s="90"/>
      <c r="G167" s="90"/>
      <c r="H167" s="90"/>
      <c r="I167" s="90"/>
    </row>
    <row r="168" spans="1:9" ht="12.75">
      <c r="A168" s="90"/>
      <c r="B168" s="108"/>
      <c r="C168" s="109"/>
      <c r="D168" s="109"/>
      <c r="E168" s="90"/>
      <c r="F168" s="90"/>
      <c r="G168" s="90"/>
      <c r="H168" s="90"/>
      <c r="I168" s="90"/>
    </row>
    <row r="169" spans="1:9" ht="12.75">
      <c r="A169" s="90"/>
      <c r="B169" s="108"/>
      <c r="C169" s="109"/>
      <c r="D169" s="109"/>
      <c r="E169" s="90"/>
      <c r="F169" s="90"/>
      <c r="G169" s="90"/>
      <c r="H169" s="90"/>
      <c r="I169" s="90"/>
    </row>
    <row r="170" spans="1:9" ht="12.75">
      <c r="A170" s="90"/>
      <c r="B170" s="108"/>
      <c r="C170" s="109"/>
      <c r="D170" s="109"/>
      <c r="E170" s="90"/>
      <c r="F170" s="90"/>
      <c r="G170" s="90"/>
      <c r="H170" s="90"/>
      <c r="I170" s="90"/>
    </row>
    <row r="171" spans="1:9" ht="12.75">
      <c r="A171" s="90"/>
      <c r="B171" s="108"/>
      <c r="C171" s="109"/>
      <c r="D171" s="109"/>
      <c r="E171" s="90"/>
      <c r="F171" s="90"/>
      <c r="G171" s="90"/>
      <c r="H171" s="90"/>
      <c r="I171" s="90"/>
    </row>
    <row r="172" spans="1:9" ht="12.75">
      <c r="A172" s="90"/>
      <c r="B172" s="108"/>
      <c r="C172" s="109"/>
      <c r="D172" s="109"/>
      <c r="E172" s="90"/>
      <c r="F172" s="90"/>
      <c r="G172" s="90"/>
      <c r="H172" s="90"/>
      <c r="I172" s="90"/>
    </row>
    <row r="173" spans="1:9" ht="12.75">
      <c r="A173" s="90"/>
      <c r="B173" s="108"/>
      <c r="C173" s="109"/>
      <c r="D173" s="109"/>
      <c r="E173" s="90"/>
      <c r="F173" s="90"/>
      <c r="G173" s="90"/>
      <c r="H173" s="90"/>
      <c r="I173" s="90"/>
    </row>
    <row r="174" spans="1:9" ht="12.75">
      <c r="A174" s="90"/>
      <c r="B174" s="108"/>
      <c r="C174" s="109"/>
      <c r="D174" s="109"/>
      <c r="E174" s="90"/>
      <c r="F174" s="90"/>
      <c r="G174" s="90"/>
      <c r="H174" s="90"/>
      <c r="I174" s="90"/>
    </row>
    <row r="175" spans="1:9" ht="12.75">
      <c r="A175" s="90"/>
      <c r="B175" s="108"/>
      <c r="C175" s="109"/>
      <c r="D175" s="109"/>
      <c r="E175" s="90"/>
      <c r="F175" s="90"/>
      <c r="G175" s="90"/>
      <c r="H175" s="90"/>
      <c r="I175" s="90"/>
    </row>
    <row r="176" spans="1:9" ht="12.75">
      <c r="A176" s="90"/>
      <c r="B176" s="108"/>
      <c r="C176" s="109"/>
      <c r="D176" s="109"/>
      <c r="E176" s="90"/>
      <c r="F176" s="90"/>
      <c r="G176" s="90"/>
      <c r="H176" s="90"/>
      <c r="I176" s="90"/>
    </row>
    <row r="177" spans="1:9" ht="12.75">
      <c r="A177" s="90"/>
      <c r="B177" s="108"/>
      <c r="C177" s="109"/>
      <c r="D177" s="109"/>
      <c r="E177" s="90"/>
      <c r="F177" s="90"/>
      <c r="G177" s="90"/>
      <c r="H177" s="90"/>
      <c r="I177" s="90"/>
    </row>
    <row r="178" spans="1:9" ht="12.75">
      <c r="A178" s="90"/>
      <c r="B178" s="108"/>
      <c r="C178" s="109"/>
      <c r="D178" s="109"/>
      <c r="E178" s="90"/>
      <c r="F178" s="90"/>
      <c r="G178" s="90"/>
      <c r="H178" s="90"/>
      <c r="I178" s="90"/>
    </row>
    <row r="179" spans="1:9" ht="12.75">
      <c r="A179" s="90"/>
      <c r="B179" s="108"/>
      <c r="C179" s="109"/>
      <c r="D179" s="109"/>
      <c r="E179" s="90"/>
      <c r="F179" s="90"/>
      <c r="G179" s="90"/>
      <c r="H179" s="90"/>
      <c r="I179" s="90"/>
    </row>
    <row r="180" spans="1:9" ht="12.75">
      <c r="A180" s="90"/>
      <c r="B180" s="108"/>
      <c r="C180" s="109"/>
      <c r="D180" s="109"/>
      <c r="E180" s="90"/>
      <c r="F180" s="90"/>
      <c r="G180" s="90"/>
      <c r="H180" s="90"/>
      <c r="I180" s="90"/>
    </row>
    <row r="181" spans="1:9" ht="12.75">
      <c r="A181" s="90"/>
      <c r="B181" s="108"/>
      <c r="C181" s="109"/>
      <c r="D181" s="109"/>
      <c r="E181" s="90"/>
      <c r="F181" s="90"/>
      <c r="G181" s="90"/>
      <c r="H181" s="90"/>
      <c r="I181" s="90"/>
    </row>
    <row r="182" spans="1:9" ht="12.75">
      <c r="A182" s="90"/>
      <c r="B182" s="108"/>
      <c r="C182" s="109"/>
      <c r="D182" s="109"/>
      <c r="E182" s="90"/>
      <c r="F182" s="90"/>
      <c r="G182" s="90"/>
      <c r="H182" s="90"/>
      <c r="I182" s="90"/>
    </row>
  </sheetData>
  <sheetProtection selectLockedCells="1" selectUnlockedCells="1"/>
  <mergeCells count="15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2:C52"/>
    <mergeCell ref="A53:B53"/>
    <mergeCell ref="C55:G5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5"/>
  <sheetViews>
    <sheetView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2.375" style="0" customWidth="1"/>
    <col min="4" max="4" width="5.125" style="0" customWidth="1"/>
    <col min="5" max="8" width="0" style="0" hidden="1" customWidth="1"/>
    <col min="9" max="9" width="12.75390625" style="0" customWidth="1"/>
  </cols>
  <sheetData>
    <row r="1" spans="2:9" ht="18.75" customHeight="1">
      <c r="B1" s="64" t="s">
        <v>212</v>
      </c>
      <c r="C1" s="64"/>
      <c r="D1" s="64"/>
      <c r="E1" s="64"/>
      <c r="F1" s="64"/>
      <c r="G1" s="64"/>
      <c r="H1" s="64"/>
      <c r="I1" s="64"/>
    </row>
    <row r="2" spans="2:9" ht="15.75" customHeight="1">
      <c r="B2" s="33" t="s">
        <v>1</v>
      </c>
      <c r="C2" s="33"/>
      <c r="D2" s="33"/>
      <c r="E2" s="33"/>
      <c r="F2" s="33"/>
      <c r="G2" s="33"/>
      <c r="H2" s="33"/>
      <c r="I2" s="33"/>
    </row>
    <row r="3" spans="2:9" ht="18.75" customHeight="1">
      <c r="B3" s="33" t="s">
        <v>2</v>
      </c>
      <c r="C3" s="33"/>
      <c r="D3" s="33"/>
      <c r="E3" s="33"/>
      <c r="F3" s="33"/>
      <c r="G3" s="33"/>
      <c r="H3" s="33"/>
      <c r="I3" s="33"/>
    </row>
    <row r="4" spans="2:9" ht="18.75" customHeight="1">
      <c r="B4" s="33" t="s">
        <v>3</v>
      </c>
      <c r="C4" s="33"/>
      <c r="D4" s="33"/>
      <c r="E4" s="33"/>
      <c r="F4" s="33"/>
      <c r="G4" s="33"/>
      <c r="H4" s="33"/>
      <c r="I4" s="33"/>
    </row>
    <row r="5" spans="2:9" ht="18.75" customHeight="1">
      <c r="B5" s="33" t="s">
        <v>4</v>
      </c>
      <c r="C5" s="33"/>
      <c r="D5" s="33"/>
      <c r="E5" s="33"/>
      <c r="F5" s="33"/>
      <c r="G5" s="33"/>
      <c r="H5" s="33"/>
      <c r="I5" s="33"/>
    </row>
    <row r="7" spans="1:9" ht="18.75" customHeight="1">
      <c r="A7" s="65"/>
      <c r="B7" s="64" t="s">
        <v>213</v>
      </c>
      <c r="C7" s="64"/>
      <c r="D7" s="64"/>
      <c r="E7" s="64"/>
      <c r="F7" s="64"/>
      <c r="G7" s="64"/>
      <c r="H7" s="64"/>
      <c r="I7" s="64"/>
    </row>
    <row r="8" spans="1:9" ht="18.75" customHeight="1">
      <c r="A8" s="65"/>
      <c r="B8" s="33" t="s">
        <v>1</v>
      </c>
      <c r="C8" s="33"/>
      <c r="D8" s="33"/>
      <c r="E8" s="33"/>
      <c r="F8" s="33"/>
      <c r="G8" s="33"/>
      <c r="H8" s="33"/>
      <c r="I8" s="33"/>
    </row>
    <row r="9" spans="1:9" ht="18.75" customHeight="1">
      <c r="A9" s="65"/>
      <c r="B9" s="33" t="s">
        <v>2</v>
      </c>
      <c r="C9" s="33"/>
      <c r="D9" s="33"/>
      <c r="E9" s="33"/>
      <c r="F9" s="33"/>
      <c r="G9" s="33"/>
      <c r="H9" s="33"/>
      <c r="I9" s="33"/>
    </row>
    <row r="10" spans="1:9" ht="18.75" customHeight="1">
      <c r="A10" s="65"/>
      <c r="B10" s="33" t="s">
        <v>3</v>
      </c>
      <c r="C10" s="33"/>
      <c r="D10" s="33"/>
      <c r="E10" s="33"/>
      <c r="F10" s="33"/>
      <c r="G10" s="33"/>
      <c r="H10" s="33"/>
      <c r="I10" s="33"/>
    </row>
    <row r="11" spans="1:9" ht="18.75" customHeight="1">
      <c r="A11" s="65"/>
      <c r="B11" s="33" t="s">
        <v>214</v>
      </c>
      <c r="C11" s="33"/>
      <c r="D11" s="33"/>
      <c r="E11" s="33"/>
      <c r="F11" s="33"/>
      <c r="G11" s="33"/>
      <c r="H11" s="33"/>
      <c r="I11" s="33"/>
    </row>
    <row r="12" spans="1:9" ht="7.5" customHeight="1">
      <c r="A12" s="65"/>
      <c r="B12" s="34"/>
      <c r="C12" s="34"/>
      <c r="D12" s="34"/>
      <c r="E12" s="34"/>
      <c r="F12" s="34"/>
      <c r="G12" s="34"/>
      <c r="H12" s="34"/>
      <c r="I12" s="34"/>
    </row>
    <row r="13" spans="1:34" ht="78" customHeight="1">
      <c r="A13" s="68" t="s">
        <v>215</v>
      </c>
      <c r="B13" s="68"/>
      <c r="C13" s="68"/>
      <c r="D13" s="68"/>
      <c r="E13" s="68"/>
      <c r="F13" s="68"/>
      <c r="G13" s="68"/>
      <c r="H13" s="68"/>
      <c r="I13" s="68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9" ht="6.75" customHeight="1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0.75" customHeight="1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9" ht="15.75" customHeight="1">
      <c r="A16" s="65"/>
      <c r="B16" s="65"/>
      <c r="C16" s="71" t="s">
        <v>8</v>
      </c>
      <c r="D16" s="71"/>
      <c r="E16" s="71"/>
      <c r="F16" s="71"/>
      <c r="G16" s="71"/>
      <c r="H16" s="71"/>
      <c r="I16" s="71"/>
    </row>
    <row r="17" spans="1:9" ht="28.5" customHeight="1">
      <c r="A17" s="72" t="s">
        <v>150</v>
      </c>
      <c r="B17" s="72" t="s">
        <v>151</v>
      </c>
      <c r="C17" s="72" t="s">
        <v>216</v>
      </c>
      <c r="D17" s="72" t="s">
        <v>217</v>
      </c>
      <c r="E17" s="72" t="s">
        <v>218</v>
      </c>
      <c r="F17" s="72" t="s">
        <v>219</v>
      </c>
      <c r="G17" s="72" t="s">
        <v>220</v>
      </c>
      <c r="H17" s="72" t="s">
        <v>221</v>
      </c>
      <c r="I17" s="72" t="s">
        <v>12</v>
      </c>
    </row>
    <row r="18" spans="1:9" ht="15" customHeight="1">
      <c r="A18" s="13"/>
      <c r="B18" s="13" t="s">
        <v>222</v>
      </c>
      <c r="C18" s="41"/>
      <c r="D18" s="41"/>
      <c r="E18" s="14">
        <f>SUM(E20+E24+E49+E58+E67+E71+E81+E100+E106+E120+E147+E157+E161+E181+E192+E202+E96+E137+E213)</f>
        <v>196935.30000000005</v>
      </c>
      <c r="F18" s="14">
        <f>SUM(F20+F24+F49+F58+F67+F71+F81+F100+F106+F120+F147+F157+F161+F181+F192+F202+F96+F137+F213)</f>
        <v>14426</v>
      </c>
      <c r="G18" s="14">
        <f>SUM(G20+G24+G49+G58+G67+G71+G81+G100+G106+G120+G147+G157+G161+G181+G192+G202+G96+G137+G213)</f>
        <v>426</v>
      </c>
      <c r="H18" s="14">
        <f>SUM(H20+H24+H49+H58+H67+H71+H81+H100+H106+H120+H147+H157+H161+H181+H192+H202+H96+H137+H213)</f>
        <v>14000</v>
      </c>
      <c r="I18" s="14">
        <f>SUM(I20+I24+I49+I58+I67+I71+I81+I100+I106+I120+I147+I157+I161+I181+I192+I202+I96+I137+I213)</f>
        <v>211361.30000000002</v>
      </c>
    </row>
    <row r="19" spans="1:9" ht="7.5" customHeight="1">
      <c r="A19" s="13"/>
      <c r="B19" s="25"/>
      <c r="C19" s="41"/>
      <c r="D19" s="41"/>
      <c r="E19" s="14"/>
      <c r="F19" s="74"/>
      <c r="G19" s="74"/>
      <c r="H19" s="74"/>
      <c r="I19" s="74"/>
    </row>
    <row r="20" spans="1:9" ht="48" customHeight="1">
      <c r="A20" s="41">
        <v>1</v>
      </c>
      <c r="B20" s="13" t="s">
        <v>223</v>
      </c>
      <c r="C20" s="77" t="s">
        <v>224</v>
      </c>
      <c r="D20" s="77"/>
      <c r="E20" s="14">
        <f>E21</f>
        <v>1135.6</v>
      </c>
      <c r="F20" s="74">
        <f aca="true" t="shared" si="0" ref="F20:F29">SUM(G20+H20)</f>
        <v>0</v>
      </c>
      <c r="G20" s="74">
        <f>SUM(G21)</f>
        <v>0</v>
      </c>
      <c r="H20" s="74"/>
      <c r="I20" s="74">
        <f aca="true" t="shared" si="1" ref="I20:I29">SUM(E20+F20)</f>
        <v>1135.6</v>
      </c>
    </row>
    <row r="21" spans="1:9" ht="31.5" customHeight="1">
      <c r="A21" s="47"/>
      <c r="B21" s="25" t="s">
        <v>225</v>
      </c>
      <c r="C21" s="80" t="s">
        <v>226</v>
      </c>
      <c r="D21" s="80"/>
      <c r="E21" s="19">
        <f>SUM(E23)</f>
        <v>1135.6</v>
      </c>
      <c r="F21" s="81">
        <f t="shared" si="0"/>
        <v>0</v>
      </c>
      <c r="G21" s="81">
        <f>SUM(G23)</f>
        <v>0</v>
      </c>
      <c r="H21" s="81"/>
      <c r="I21" s="81">
        <f t="shared" si="1"/>
        <v>1135.6</v>
      </c>
    </row>
    <row r="22" spans="1:9" ht="12.75">
      <c r="A22" s="47"/>
      <c r="B22" s="25" t="s">
        <v>227</v>
      </c>
      <c r="C22" s="80" t="s">
        <v>228</v>
      </c>
      <c r="D22" s="80"/>
      <c r="E22" s="19">
        <f>SUM(E21)</f>
        <v>1135.6</v>
      </c>
      <c r="F22" s="19">
        <f>SUM(F21)</f>
        <v>0</v>
      </c>
      <c r="G22" s="19">
        <f>SUM(G21)</f>
        <v>0</v>
      </c>
      <c r="H22" s="19">
        <f>SUM(H21)</f>
        <v>0</v>
      </c>
      <c r="I22" s="19">
        <f>SUM(I21)</f>
        <v>1135.6</v>
      </c>
    </row>
    <row r="23" spans="1:9" ht="78.75" customHeight="1">
      <c r="A23" s="47"/>
      <c r="B23" s="25" t="s">
        <v>229</v>
      </c>
      <c r="C23" s="80" t="s">
        <v>228</v>
      </c>
      <c r="D23" s="80" t="s">
        <v>230</v>
      </c>
      <c r="E23" s="19">
        <v>1135.6</v>
      </c>
      <c r="F23" s="81">
        <f t="shared" si="0"/>
        <v>0</v>
      </c>
      <c r="G23" s="81">
        <v>0</v>
      </c>
      <c r="H23" s="81"/>
      <c r="I23" s="81">
        <f t="shared" si="1"/>
        <v>1135.6</v>
      </c>
    </row>
    <row r="24" spans="1:9" ht="12.75">
      <c r="A24" s="41">
        <v>2</v>
      </c>
      <c r="B24" s="13" t="s">
        <v>231</v>
      </c>
      <c r="C24" s="77" t="s">
        <v>232</v>
      </c>
      <c r="D24" s="77"/>
      <c r="E24" s="14">
        <f>SUM(E25+E30+E33+E36+E41+E46)</f>
        <v>41653.6</v>
      </c>
      <c r="F24" s="14">
        <f>SUM(F25+F30+F33+F36+F41+F46)</f>
        <v>40</v>
      </c>
      <c r="G24" s="14">
        <f>SUM(G25+G30+G33+G36+G41+G46)</f>
        <v>40</v>
      </c>
      <c r="H24" s="14">
        <f>SUM(H25+H30+H33+H36+H41+H46)</f>
        <v>0</v>
      </c>
      <c r="I24" s="14">
        <f>SUM(I25+I30+I33+I36+I41+I46)</f>
        <v>41693.6</v>
      </c>
    </row>
    <row r="25" spans="1:9" ht="12.75">
      <c r="A25" s="47"/>
      <c r="B25" s="25" t="s">
        <v>233</v>
      </c>
      <c r="C25" s="80" t="s">
        <v>234</v>
      </c>
      <c r="D25" s="80"/>
      <c r="E25" s="19">
        <f>SUM(E26)</f>
        <v>17308.399999999998</v>
      </c>
      <c r="F25" s="81">
        <f t="shared" si="0"/>
        <v>0</v>
      </c>
      <c r="G25" s="81">
        <f>SUM(G26)</f>
        <v>0</v>
      </c>
      <c r="H25" s="81">
        <f>SUM(H27)</f>
        <v>0</v>
      </c>
      <c r="I25" s="81">
        <f t="shared" si="1"/>
        <v>17308.399999999998</v>
      </c>
    </row>
    <row r="26" spans="1:9" ht="12.75">
      <c r="A26" s="47"/>
      <c r="B26" s="25" t="s">
        <v>227</v>
      </c>
      <c r="C26" s="80" t="s">
        <v>235</v>
      </c>
      <c r="D26" s="80"/>
      <c r="E26" s="19">
        <f>SUM(E27+E28+E29)</f>
        <v>17308.399999999998</v>
      </c>
      <c r="F26" s="19">
        <f>SUM(F27+F28+F29)</f>
        <v>0</v>
      </c>
      <c r="G26" s="19">
        <f>SUM(G27+G28+G29)</f>
        <v>0</v>
      </c>
      <c r="H26" s="19">
        <f>SUM(H27+H28+H29)</f>
        <v>0</v>
      </c>
      <c r="I26" s="19">
        <f>SUM(I27+I28+I29)</f>
        <v>17308.399999999998</v>
      </c>
    </row>
    <row r="27" spans="1:9" ht="12.75">
      <c r="A27" s="47"/>
      <c r="B27" s="25" t="s">
        <v>229</v>
      </c>
      <c r="C27" s="80" t="s">
        <v>235</v>
      </c>
      <c r="D27" s="80" t="s">
        <v>230</v>
      </c>
      <c r="E27" s="19">
        <v>15032.8</v>
      </c>
      <c r="F27" s="81">
        <f t="shared" si="0"/>
        <v>0</v>
      </c>
      <c r="G27" s="81">
        <v>0</v>
      </c>
      <c r="H27" s="81">
        <v>0</v>
      </c>
      <c r="I27" s="81">
        <f t="shared" si="1"/>
        <v>15032.8</v>
      </c>
    </row>
    <row r="28" spans="1:9" ht="12.75">
      <c r="A28" s="47"/>
      <c r="B28" s="25" t="s">
        <v>236</v>
      </c>
      <c r="C28" s="80" t="s">
        <v>235</v>
      </c>
      <c r="D28" s="80" t="s">
        <v>237</v>
      </c>
      <c r="E28" s="19">
        <v>1985.1</v>
      </c>
      <c r="F28" s="81">
        <f t="shared" si="0"/>
        <v>0</v>
      </c>
      <c r="G28" s="81">
        <v>0</v>
      </c>
      <c r="H28" s="81"/>
      <c r="I28" s="81">
        <f t="shared" si="1"/>
        <v>1985.1</v>
      </c>
    </row>
    <row r="29" spans="1:9" ht="15.75" customHeight="1">
      <c r="A29" s="47"/>
      <c r="B29" s="25" t="s">
        <v>238</v>
      </c>
      <c r="C29" s="80" t="s">
        <v>235</v>
      </c>
      <c r="D29" s="80" t="s">
        <v>239</v>
      </c>
      <c r="E29" s="19">
        <v>290.5</v>
      </c>
      <c r="F29" s="81">
        <f t="shared" si="0"/>
        <v>0</v>
      </c>
      <c r="G29" s="81">
        <v>0</v>
      </c>
      <c r="H29" s="81"/>
      <c r="I29" s="81">
        <f t="shared" si="1"/>
        <v>290.5</v>
      </c>
    </row>
    <row r="30" spans="1:9" ht="18.75" customHeight="1">
      <c r="A30" s="47"/>
      <c r="B30" s="25" t="s">
        <v>240</v>
      </c>
      <c r="C30" s="80" t="s">
        <v>241</v>
      </c>
      <c r="D30" s="80"/>
      <c r="E30" s="19">
        <f>SUM(E31)</f>
        <v>13</v>
      </c>
      <c r="F30" s="19">
        <f>SUM(F31)</f>
        <v>0</v>
      </c>
      <c r="G30" s="19">
        <f>SUM(G31)</f>
        <v>0</v>
      </c>
      <c r="H30" s="19">
        <f>SUM(H31)</f>
        <v>0</v>
      </c>
      <c r="I30" s="19">
        <f>SUM(I31)</f>
        <v>13</v>
      </c>
    </row>
    <row r="31" spans="1:9" ht="66" customHeight="1">
      <c r="A31" s="47"/>
      <c r="B31" s="25" t="s">
        <v>242</v>
      </c>
      <c r="C31" s="80" t="s">
        <v>243</v>
      </c>
      <c r="D31" s="80"/>
      <c r="E31" s="19">
        <f>SUM(E32)</f>
        <v>13</v>
      </c>
      <c r="F31" s="19">
        <f>SUM(F32)</f>
        <v>0</v>
      </c>
      <c r="G31" s="19">
        <f>SUM(G32)</f>
        <v>0</v>
      </c>
      <c r="H31" s="19">
        <f>SUM(H32)</f>
        <v>0</v>
      </c>
      <c r="I31" s="81">
        <f>SUM(E31+F31)</f>
        <v>13</v>
      </c>
    </row>
    <row r="32" spans="1:9" ht="30.75" customHeight="1">
      <c r="A32" s="47"/>
      <c r="B32" s="25" t="s">
        <v>236</v>
      </c>
      <c r="C32" s="80" t="s">
        <v>244</v>
      </c>
      <c r="D32" s="80" t="s">
        <v>237</v>
      </c>
      <c r="E32" s="19">
        <v>13</v>
      </c>
      <c r="F32" s="81">
        <f>SUM(G32+H32)</f>
        <v>0</v>
      </c>
      <c r="G32" s="81"/>
      <c r="H32" s="81">
        <v>0</v>
      </c>
      <c r="I32" s="81">
        <f>SUM(E32+F32)</f>
        <v>13</v>
      </c>
    </row>
    <row r="33" spans="1:9" ht="32.25" customHeight="1">
      <c r="A33" s="47"/>
      <c r="B33" s="25" t="s">
        <v>245</v>
      </c>
      <c r="C33" s="80" t="s">
        <v>246</v>
      </c>
      <c r="D33" s="80"/>
      <c r="E33" s="19">
        <f aca="true" t="shared" si="2" ref="E33:I34">SUM(E34)</f>
        <v>887.5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19">
        <f t="shared" si="2"/>
        <v>887.5</v>
      </c>
    </row>
    <row r="34" spans="1:9" ht="31.5" customHeight="1">
      <c r="A34" s="47"/>
      <c r="B34" s="25" t="s">
        <v>227</v>
      </c>
      <c r="C34" s="80" t="s">
        <v>247</v>
      </c>
      <c r="D34" s="80"/>
      <c r="E34" s="19">
        <f t="shared" si="2"/>
        <v>887.5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2"/>
        <v>887.5</v>
      </c>
    </row>
    <row r="35" spans="1:9" ht="15.75" customHeight="1">
      <c r="A35" s="47"/>
      <c r="B35" s="83" t="s">
        <v>248</v>
      </c>
      <c r="C35" s="47" t="s">
        <v>247</v>
      </c>
      <c r="D35" s="80" t="s">
        <v>249</v>
      </c>
      <c r="E35" s="19">
        <v>887.5</v>
      </c>
      <c r="F35" s="81">
        <f>SUM(G35)</f>
        <v>0</v>
      </c>
      <c r="G35" s="81">
        <v>0</v>
      </c>
      <c r="H35" s="81"/>
      <c r="I35" s="81">
        <f>SUM(E35+F35)</f>
        <v>887.5</v>
      </c>
    </row>
    <row r="36" spans="1:9" ht="33.75" customHeight="1">
      <c r="A36" s="47"/>
      <c r="B36" s="25" t="s">
        <v>250</v>
      </c>
      <c r="C36" s="80" t="s">
        <v>251</v>
      </c>
      <c r="D36" s="80"/>
      <c r="E36" s="19">
        <f>SUM(E39+E37)</f>
        <v>3795.9</v>
      </c>
      <c r="F36" s="19">
        <f>SUM(F39+F37)</f>
        <v>0</v>
      </c>
      <c r="G36" s="19">
        <f>SUM(G39+G37)</f>
        <v>0</v>
      </c>
      <c r="H36" s="19">
        <f>SUM(H39+H37)</f>
        <v>0</v>
      </c>
      <c r="I36" s="19">
        <f>SUM(I39+I37)</f>
        <v>3795.9</v>
      </c>
    </row>
    <row r="37" spans="1:9" ht="33.75" customHeight="1">
      <c r="A37" s="47"/>
      <c r="B37" s="25" t="s">
        <v>227</v>
      </c>
      <c r="C37" s="47" t="s">
        <v>252</v>
      </c>
      <c r="D37" s="80"/>
      <c r="E37" s="19">
        <f>SUM(E38)</f>
        <v>2151.9</v>
      </c>
      <c r="F37" s="19">
        <f>SUM(F38)</f>
        <v>0</v>
      </c>
      <c r="G37" s="19">
        <f>SUM(G38)</f>
        <v>0</v>
      </c>
      <c r="H37" s="19">
        <f>SUM(H38)</f>
        <v>0</v>
      </c>
      <c r="I37" s="19">
        <f>SUM(I38)</f>
        <v>2151.9</v>
      </c>
    </row>
    <row r="38" spans="1:9" ht="33.75" customHeight="1">
      <c r="A38" s="47"/>
      <c r="B38" s="25" t="s">
        <v>236</v>
      </c>
      <c r="C38" s="47" t="s">
        <v>252</v>
      </c>
      <c r="D38" s="80" t="s">
        <v>237</v>
      </c>
      <c r="E38" s="19">
        <v>2151.9</v>
      </c>
      <c r="F38" s="81">
        <f>SUM(G38+H38)</f>
        <v>0</v>
      </c>
      <c r="G38" s="81">
        <v>0</v>
      </c>
      <c r="H38" s="81"/>
      <c r="I38" s="81">
        <f>SUM(E38+F38)</f>
        <v>2151.9</v>
      </c>
    </row>
    <row r="39" spans="1:9" ht="30.75" customHeight="1">
      <c r="A39" s="47"/>
      <c r="B39" s="25" t="s">
        <v>253</v>
      </c>
      <c r="C39" s="80" t="s">
        <v>254</v>
      </c>
      <c r="D39" s="80"/>
      <c r="E39" s="19">
        <f>E40</f>
        <v>1644</v>
      </c>
      <c r="F39" s="81">
        <f>SUM(G39:H39)</f>
        <v>0</v>
      </c>
      <c r="G39" s="81"/>
      <c r="H39" s="81"/>
      <c r="I39" s="81">
        <f>SUM(E39+F39)</f>
        <v>1644</v>
      </c>
    </row>
    <row r="40" spans="1:9" ht="12.75">
      <c r="A40" s="47"/>
      <c r="B40" s="25" t="s">
        <v>255</v>
      </c>
      <c r="C40" s="80" t="s">
        <v>254</v>
      </c>
      <c r="D40" s="80" t="s">
        <v>256</v>
      </c>
      <c r="E40" s="19">
        <v>1644</v>
      </c>
      <c r="F40" s="81">
        <f>SUM(G40+H40)</f>
        <v>0</v>
      </c>
      <c r="G40" s="81">
        <v>0</v>
      </c>
      <c r="H40" s="81">
        <v>0</v>
      </c>
      <c r="I40" s="81">
        <f>SUM(E40+F40)</f>
        <v>1644</v>
      </c>
    </row>
    <row r="41" spans="1:9" ht="48.75" customHeight="1">
      <c r="A41" s="47"/>
      <c r="B41" s="25" t="s">
        <v>257</v>
      </c>
      <c r="C41" s="80" t="s">
        <v>258</v>
      </c>
      <c r="D41" s="80"/>
      <c r="E41" s="19">
        <f>SUM(E42)</f>
        <v>17248.8</v>
      </c>
      <c r="F41" s="81">
        <f>SUM(G41+H41)</f>
        <v>40</v>
      </c>
      <c r="G41" s="81">
        <f>SUM(G42)</f>
        <v>40</v>
      </c>
      <c r="H41" s="81">
        <f>SUM(H42)</f>
        <v>0</v>
      </c>
      <c r="I41" s="81">
        <f>SUM(E41+F41)</f>
        <v>17288.8</v>
      </c>
    </row>
    <row r="42" spans="1:9" ht="30.75" customHeight="1">
      <c r="A42" s="47"/>
      <c r="B42" s="25" t="s">
        <v>259</v>
      </c>
      <c r="C42" s="80" t="s">
        <v>260</v>
      </c>
      <c r="D42" s="80"/>
      <c r="E42" s="19">
        <f>SUM(E43+E44+E45)</f>
        <v>17248.8</v>
      </c>
      <c r="F42" s="19">
        <f>SUM(F43+F44+F45)</f>
        <v>40</v>
      </c>
      <c r="G42" s="19">
        <f>SUM(G43+G44+G45)</f>
        <v>40</v>
      </c>
      <c r="H42" s="19">
        <f>SUM(H43+H44+H45)</f>
        <v>0</v>
      </c>
      <c r="I42" s="19">
        <f>SUM(I43+I44+I45)</f>
        <v>17288.8</v>
      </c>
    </row>
    <row r="43" spans="1:9" ht="12.75">
      <c r="A43" s="47"/>
      <c r="B43" s="25" t="s">
        <v>229</v>
      </c>
      <c r="C43" s="80" t="s">
        <v>260</v>
      </c>
      <c r="D43" s="80" t="s">
        <v>230</v>
      </c>
      <c r="E43" s="19">
        <v>15364.8</v>
      </c>
      <c r="F43" s="81">
        <f>SUM(G43)</f>
        <v>0</v>
      </c>
      <c r="G43" s="81">
        <v>0</v>
      </c>
      <c r="H43" s="81"/>
      <c r="I43" s="81">
        <f>SUM(E43+F43)</f>
        <v>15364.8</v>
      </c>
    </row>
    <row r="44" spans="1:9" ht="12.75">
      <c r="A44" s="47"/>
      <c r="B44" s="25" t="s">
        <v>236</v>
      </c>
      <c r="C44" s="80" t="s">
        <v>260</v>
      </c>
      <c r="D44" s="80" t="s">
        <v>237</v>
      </c>
      <c r="E44" s="19">
        <v>1854</v>
      </c>
      <c r="F44" s="81">
        <f>SUM(G44)</f>
        <v>40</v>
      </c>
      <c r="G44" s="81">
        <v>40</v>
      </c>
      <c r="H44" s="81"/>
      <c r="I44" s="81">
        <f>SUM(E44+F44)</f>
        <v>1894</v>
      </c>
    </row>
    <row r="45" spans="1:9" ht="18.75" customHeight="1">
      <c r="A45" s="47"/>
      <c r="B45" s="25" t="s">
        <v>238</v>
      </c>
      <c r="C45" s="80" t="s">
        <v>260</v>
      </c>
      <c r="D45" s="80" t="s">
        <v>239</v>
      </c>
      <c r="E45" s="19">
        <v>30</v>
      </c>
      <c r="F45" s="81">
        <f>SUM(G45+H45)</f>
        <v>0</v>
      </c>
      <c r="G45" s="81"/>
      <c r="H45" s="81"/>
      <c r="I45" s="81">
        <f>SUM(E45+F45)</f>
        <v>30</v>
      </c>
    </row>
    <row r="46" spans="1:9" ht="63" customHeight="1">
      <c r="A46" s="47"/>
      <c r="B46" s="25" t="s">
        <v>261</v>
      </c>
      <c r="C46" s="80" t="s">
        <v>262</v>
      </c>
      <c r="D46" s="80"/>
      <c r="E46" s="19">
        <f aca="true" t="shared" si="3" ref="E46:G47">SUM(E47)</f>
        <v>2400</v>
      </c>
      <c r="F46" s="81">
        <f t="shared" si="3"/>
        <v>0</v>
      </c>
      <c r="G46" s="81">
        <f t="shared" si="3"/>
        <v>0</v>
      </c>
      <c r="H46" s="81"/>
      <c r="I46" s="81">
        <f>SUM(E46+F46)</f>
        <v>2400</v>
      </c>
    </row>
    <row r="47" spans="1:9" ht="93" customHeight="1">
      <c r="A47" s="47"/>
      <c r="B47" s="25" t="s">
        <v>263</v>
      </c>
      <c r="C47" s="80" t="s">
        <v>264</v>
      </c>
      <c r="D47" s="80"/>
      <c r="E47" s="19">
        <f t="shared" si="3"/>
        <v>2400</v>
      </c>
      <c r="F47" s="81">
        <f t="shared" si="3"/>
        <v>0</v>
      </c>
      <c r="G47" s="81">
        <f t="shared" si="3"/>
        <v>0</v>
      </c>
      <c r="H47" s="81">
        <f>SUM(H48)</f>
        <v>0</v>
      </c>
      <c r="I47" s="81">
        <f>SUM(I48)</f>
        <v>2400</v>
      </c>
    </row>
    <row r="48" spans="1:9" ht="31.5" customHeight="1">
      <c r="A48" s="47"/>
      <c r="B48" s="25" t="s">
        <v>236</v>
      </c>
      <c r="C48" s="80" t="s">
        <v>264</v>
      </c>
      <c r="D48" s="80" t="s">
        <v>237</v>
      </c>
      <c r="E48" s="19">
        <v>2400</v>
      </c>
      <c r="F48" s="81">
        <f>SUM(G48+H48)</f>
        <v>0</v>
      </c>
      <c r="G48" s="81">
        <v>0</v>
      </c>
      <c r="H48" s="81"/>
      <c r="I48" s="81">
        <f>SUM(E48+F48)</f>
        <v>2400</v>
      </c>
    </row>
    <row r="49" spans="1:9" ht="12.75">
      <c r="A49" s="41">
        <v>3</v>
      </c>
      <c r="B49" s="13" t="s">
        <v>265</v>
      </c>
      <c r="C49" s="77" t="s">
        <v>266</v>
      </c>
      <c r="D49" s="77"/>
      <c r="E49" s="14">
        <f>SUM(E50+E55)</f>
        <v>4616</v>
      </c>
      <c r="F49" s="14">
        <f>SUM(G49+H49)</f>
        <v>-800</v>
      </c>
      <c r="G49" s="14">
        <f>SUM(G50+G55)</f>
        <v>-800</v>
      </c>
      <c r="H49" s="14">
        <f>SUM(H50+H55)</f>
        <v>0</v>
      </c>
      <c r="I49" s="14">
        <f>SUM(I50+I55)</f>
        <v>3815.9999999999995</v>
      </c>
    </row>
    <row r="50" spans="1:9" ht="12.75">
      <c r="A50" s="47"/>
      <c r="B50" s="25" t="s">
        <v>267</v>
      </c>
      <c r="C50" s="80" t="s">
        <v>268</v>
      </c>
      <c r="D50" s="80"/>
      <c r="E50" s="19">
        <f>SUM(E52+E53+E54)</f>
        <v>2315.9999999999995</v>
      </c>
      <c r="F50" s="14">
        <f>SUM(G50+H50)</f>
        <v>800</v>
      </c>
      <c r="G50" s="81">
        <f>SUM(G51)</f>
        <v>800</v>
      </c>
      <c r="H50" s="81"/>
      <c r="I50" s="81">
        <f>SUM(E50+F50)</f>
        <v>3115.9999999999995</v>
      </c>
    </row>
    <row r="51" spans="1:9" ht="12.75">
      <c r="A51" s="47"/>
      <c r="B51" s="25" t="s">
        <v>269</v>
      </c>
      <c r="C51" s="80" t="s">
        <v>270</v>
      </c>
      <c r="D51" s="80"/>
      <c r="E51" s="19">
        <f>SUM(E52+E53+E54)</f>
        <v>2315.9999999999995</v>
      </c>
      <c r="F51" s="14">
        <f>SUM(G51+H51)</f>
        <v>800</v>
      </c>
      <c r="G51" s="81">
        <f>SUM(G52+G53+G54)</f>
        <v>800</v>
      </c>
      <c r="H51" s="81"/>
      <c r="I51" s="81">
        <f>SUM(E51+F51)</f>
        <v>3115.9999999999995</v>
      </c>
    </row>
    <row r="52" spans="1:9" ht="33" customHeight="1">
      <c r="A52" s="47"/>
      <c r="B52" s="25" t="s">
        <v>236</v>
      </c>
      <c r="C52" s="80" t="s">
        <v>271</v>
      </c>
      <c r="D52" s="80" t="s">
        <v>237</v>
      </c>
      <c r="E52" s="19">
        <v>1845.6</v>
      </c>
      <c r="F52" s="81">
        <f>SUM(G52)</f>
        <v>800</v>
      </c>
      <c r="G52" s="81">
        <v>800</v>
      </c>
      <c r="H52" s="81"/>
      <c r="I52" s="81">
        <f>SUM(E52+F52)</f>
        <v>2645.6</v>
      </c>
    </row>
    <row r="53" spans="1:9" ht="47.25" customHeight="1">
      <c r="A53" s="47"/>
      <c r="B53" s="25" t="s">
        <v>272</v>
      </c>
      <c r="C53" s="80" t="s">
        <v>271</v>
      </c>
      <c r="D53" s="80" t="s">
        <v>273</v>
      </c>
      <c r="E53" s="19">
        <v>348.7</v>
      </c>
      <c r="F53" s="81">
        <f>SUM(G53+H53)</f>
        <v>0</v>
      </c>
      <c r="G53" s="81"/>
      <c r="H53" s="81"/>
      <c r="I53" s="81">
        <f>SUM(E53+F53)</f>
        <v>348.7</v>
      </c>
    </row>
    <row r="54" spans="1:9" ht="16.5" customHeight="1">
      <c r="A54" s="47"/>
      <c r="B54" s="25" t="s">
        <v>238</v>
      </c>
      <c r="C54" s="80" t="s">
        <v>274</v>
      </c>
      <c r="D54" s="80" t="s">
        <v>239</v>
      </c>
      <c r="E54" s="19">
        <v>121.7</v>
      </c>
      <c r="F54" s="81">
        <f>SUM(G54+H54)</f>
        <v>0</v>
      </c>
      <c r="G54" s="81">
        <v>0</v>
      </c>
      <c r="H54" s="81"/>
      <c r="I54" s="81">
        <f>SUM(E54+F54)</f>
        <v>121.7</v>
      </c>
    </row>
    <row r="55" spans="1:9" ht="65.25" customHeight="1">
      <c r="A55" s="47"/>
      <c r="B55" s="25" t="s">
        <v>275</v>
      </c>
      <c r="C55" s="80" t="s">
        <v>276</v>
      </c>
      <c r="D55" s="80"/>
      <c r="E55" s="19">
        <f>SUM(E56)</f>
        <v>2300</v>
      </c>
      <c r="F55" s="19">
        <f>SUM(F56)</f>
        <v>-1600</v>
      </c>
      <c r="G55" s="19">
        <f>SUM(G56)</f>
        <v>-1600</v>
      </c>
      <c r="H55" s="19">
        <f>SUM(H56)</f>
        <v>0</v>
      </c>
      <c r="I55" s="19">
        <f>SUM(I56)</f>
        <v>700</v>
      </c>
    </row>
    <row r="56" spans="1:9" ht="46.5" customHeight="1">
      <c r="A56" s="47"/>
      <c r="B56" s="25" t="s">
        <v>277</v>
      </c>
      <c r="C56" s="80" t="s">
        <v>278</v>
      </c>
      <c r="D56" s="80"/>
      <c r="E56" s="19">
        <f>SUM(E57)</f>
        <v>2300</v>
      </c>
      <c r="F56" s="19">
        <f>SUM(F57)</f>
        <v>-1600</v>
      </c>
      <c r="G56" s="19">
        <f>SUM(G57)</f>
        <v>-1600</v>
      </c>
      <c r="H56" s="19">
        <f>SUM(H57)</f>
        <v>0</v>
      </c>
      <c r="I56" s="19">
        <f>SUM(E56+F56)</f>
        <v>700</v>
      </c>
    </row>
    <row r="57" spans="1:9" ht="12.75">
      <c r="A57" s="47"/>
      <c r="B57" s="25" t="s">
        <v>236</v>
      </c>
      <c r="C57" s="80" t="s">
        <v>278</v>
      </c>
      <c r="D57" s="80" t="s">
        <v>237</v>
      </c>
      <c r="E57" s="19">
        <v>2300</v>
      </c>
      <c r="F57" s="81">
        <f>SUM(G57+H57)</f>
        <v>-1600</v>
      </c>
      <c r="G57" s="81">
        <v>-1600</v>
      </c>
      <c r="H57" s="81"/>
      <c r="I57" s="81">
        <f>SUM(E57+F57)</f>
        <v>700</v>
      </c>
    </row>
    <row r="58" spans="1:9" ht="48.75" customHeight="1">
      <c r="A58" s="41">
        <v>4</v>
      </c>
      <c r="B58" s="13" t="s">
        <v>279</v>
      </c>
      <c r="C58" s="77" t="s">
        <v>280</v>
      </c>
      <c r="D58" s="77"/>
      <c r="E58" s="14">
        <f>SUM(E59+E64)</f>
        <v>2948.8999999999996</v>
      </c>
      <c r="F58" s="14">
        <f>SUM(F59+F62+F64)</f>
        <v>0</v>
      </c>
      <c r="G58" s="14">
        <f>SUM(G59+G62+G64)</f>
        <v>0</v>
      </c>
      <c r="H58" s="14">
        <f>SUM(H59+H62+H64)</f>
        <v>0</v>
      </c>
      <c r="I58" s="14">
        <f>SUM(E58+F58)</f>
        <v>2948.8999999999996</v>
      </c>
    </row>
    <row r="59" spans="1:9" ht="61.5" customHeight="1">
      <c r="A59" s="47"/>
      <c r="B59" s="25" t="s">
        <v>281</v>
      </c>
      <c r="C59" s="80" t="s">
        <v>282</v>
      </c>
      <c r="D59" s="80"/>
      <c r="E59" s="19">
        <f>SUM(E60+E62)</f>
        <v>741.3</v>
      </c>
      <c r="F59" s="19">
        <f>SUM(F60)</f>
        <v>0</v>
      </c>
      <c r="G59" s="19">
        <f>SUM(G60)</f>
        <v>0</v>
      </c>
      <c r="H59" s="19">
        <f>SUM(H60)</f>
        <v>0</v>
      </c>
      <c r="I59" s="81">
        <f aca="true" t="shared" si="4" ref="I59:I66">SUM(E59+F59)</f>
        <v>741.3</v>
      </c>
    </row>
    <row r="60" spans="1:9" ht="43.5" customHeight="1">
      <c r="A60" s="47"/>
      <c r="B60" s="112" t="s">
        <v>283</v>
      </c>
      <c r="C60" s="80" t="s">
        <v>284</v>
      </c>
      <c r="D60" s="80"/>
      <c r="E60" s="19">
        <f>SUM(E61)</f>
        <v>241.3</v>
      </c>
      <c r="F60" s="81">
        <f>SUM(G60)</f>
        <v>0</v>
      </c>
      <c r="G60" s="81">
        <f>SUM(G61)</f>
        <v>0</v>
      </c>
      <c r="H60" s="81"/>
      <c r="I60" s="81">
        <f t="shared" si="4"/>
        <v>241.3</v>
      </c>
    </row>
    <row r="61" spans="1:9" ht="30.75" customHeight="1">
      <c r="A61" s="47"/>
      <c r="B61" s="25" t="s">
        <v>236</v>
      </c>
      <c r="C61" s="80" t="s">
        <v>284</v>
      </c>
      <c r="D61" s="80" t="s">
        <v>237</v>
      </c>
      <c r="E61" s="19">
        <v>241.3</v>
      </c>
      <c r="F61" s="81">
        <f>SUM(G61)</f>
        <v>0</v>
      </c>
      <c r="G61" s="81">
        <v>0</v>
      </c>
      <c r="H61" s="81"/>
      <c r="I61" s="81">
        <f t="shared" si="4"/>
        <v>241.3</v>
      </c>
    </row>
    <row r="62" spans="1:9" ht="44.25" customHeight="1">
      <c r="A62" s="47"/>
      <c r="B62" s="25" t="s">
        <v>285</v>
      </c>
      <c r="C62" s="80" t="s">
        <v>286</v>
      </c>
      <c r="D62" s="80"/>
      <c r="E62" s="19">
        <f>SUM(E63)</f>
        <v>500</v>
      </c>
      <c r="F62" s="81">
        <f>SUM(F63)</f>
        <v>0</v>
      </c>
      <c r="G62" s="81">
        <f>SUM(G63)</f>
        <v>0</v>
      </c>
      <c r="H62" s="81">
        <f>SUM(H63)</f>
        <v>0</v>
      </c>
      <c r="I62" s="81">
        <f t="shared" si="4"/>
        <v>500</v>
      </c>
    </row>
    <row r="63" spans="1:9" ht="31.5" customHeight="1">
      <c r="A63" s="47"/>
      <c r="B63" s="25" t="s">
        <v>236</v>
      </c>
      <c r="C63" s="80" t="s">
        <v>286</v>
      </c>
      <c r="D63" s="80" t="s">
        <v>237</v>
      </c>
      <c r="E63" s="19">
        <v>500</v>
      </c>
      <c r="F63" s="81">
        <f>SUM(G63)</f>
        <v>0</v>
      </c>
      <c r="G63" s="81">
        <v>0</v>
      </c>
      <c r="H63" s="81">
        <f aca="true" t="shared" si="5" ref="F63:H65">SUM(H64)</f>
        <v>0</v>
      </c>
      <c r="I63" s="81">
        <f t="shared" si="4"/>
        <v>500</v>
      </c>
    </row>
    <row r="64" spans="1:9" ht="15.75" customHeight="1">
      <c r="A64" s="47"/>
      <c r="B64" s="25" t="s">
        <v>287</v>
      </c>
      <c r="C64" s="80" t="s">
        <v>288</v>
      </c>
      <c r="D64" s="80"/>
      <c r="E64" s="19">
        <f>SUM(E65)</f>
        <v>2207.6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4"/>
        <v>2207.6</v>
      </c>
    </row>
    <row r="65" spans="1:9" ht="30.75" customHeight="1">
      <c r="A65" s="47"/>
      <c r="B65" s="25" t="s">
        <v>259</v>
      </c>
      <c r="C65" s="80" t="s">
        <v>289</v>
      </c>
      <c r="D65" s="80"/>
      <c r="E65" s="19">
        <f>SUM(E66)</f>
        <v>2207.6</v>
      </c>
      <c r="F65" s="81">
        <f t="shared" si="5"/>
        <v>0</v>
      </c>
      <c r="G65" s="81">
        <f t="shared" si="5"/>
        <v>0</v>
      </c>
      <c r="H65" s="81">
        <f t="shared" si="5"/>
        <v>0</v>
      </c>
      <c r="I65" s="81">
        <f t="shared" si="4"/>
        <v>2207.6</v>
      </c>
    </row>
    <row r="66" spans="1:9" ht="17.25" customHeight="1">
      <c r="A66" s="47"/>
      <c r="B66" s="83" t="s">
        <v>248</v>
      </c>
      <c r="C66" s="47" t="s">
        <v>290</v>
      </c>
      <c r="D66" s="80" t="s">
        <v>249</v>
      </c>
      <c r="E66" s="19">
        <v>2207.6</v>
      </c>
      <c r="F66" s="81">
        <f>SUM(G66)</f>
        <v>0</v>
      </c>
      <c r="G66" s="81">
        <v>0</v>
      </c>
      <c r="H66" s="81"/>
      <c r="I66" s="81">
        <f t="shared" si="4"/>
        <v>2207.6</v>
      </c>
    </row>
    <row r="67" spans="1:9" ht="45.75" customHeight="1">
      <c r="A67" s="41">
        <v>5</v>
      </c>
      <c r="B67" s="13" t="s">
        <v>291</v>
      </c>
      <c r="C67" s="77" t="s">
        <v>292</v>
      </c>
      <c r="D67" s="77"/>
      <c r="E67" s="14">
        <f aca="true" t="shared" si="6" ref="E67:I68">SUM(E69)</f>
        <v>100</v>
      </c>
      <c r="F67" s="74">
        <f t="shared" si="6"/>
        <v>0</v>
      </c>
      <c r="G67" s="74">
        <f t="shared" si="6"/>
        <v>0</v>
      </c>
      <c r="H67" s="74">
        <f t="shared" si="6"/>
        <v>0</v>
      </c>
      <c r="I67" s="74">
        <f t="shared" si="6"/>
        <v>100</v>
      </c>
    </row>
    <row r="68" spans="1:10" ht="28.5" customHeight="1">
      <c r="A68" s="41"/>
      <c r="B68" s="25" t="s">
        <v>293</v>
      </c>
      <c r="C68" s="80" t="s">
        <v>294</v>
      </c>
      <c r="D68" s="80"/>
      <c r="E68" s="19">
        <f t="shared" si="6"/>
        <v>100</v>
      </c>
      <c r="F68" s="81">
        <f t="shared" si="6"/>
        <v>0</v>
      </c>
      <c r="G68" s="81">
        <f t="shared" si="6"/>
        <v>0</v>
      </c>
      <c r="H68" s="81">
        <f t="shared" si="6"/>
        <v>0</v>
      </c>
      <c r="I68" s="81">
        <f t="shared" si="6"/>
        <v>100</v>
      </c>
      <c r="J68" s="113"/>
    </row>
    <row r="69" spans="1:9" ht="12.75">
      <c r="A69" s="47"/>
      <c r="B69" s="25" t="s">
        <v>295</v>
      </c>
      <c r="C69" s="80" t="s">
        <v>296</v>
      </c>
      <c r="D69" s="80"/>
      <c r="E69" s="19">
        <f>SUM(E70)</f>
        <v>100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100</v>
      </c>
    </row>
    <row r="70" spans="1:9" ht="12.75">
      <c r="A70" s="47"/>
      <c r="B70" s="25" t="s">
        <v>236</v>
      </c>
      <c r="C70" s="80" t="s">
        <v>296</v>
      </c>
      <c r="D70" s="80" t="s">
        <v>237</v>
      </c>
      <c r="E70" s="19">
        <v>100</v>
      </c>
      <c r="F70" s="81">
        <v>0</v>
      </c>
      <c r="G70" s="81"/>
      <c r="H70" s="81"/>
      <c r="I70" s="81">
        <v>100</v>
      </c>
    </row>
    <row r="71" spans="1:9" ht="12.75">
      <c r="A71" s="41">
        <v>6</v>
      </c>
      <c r="B71" s="13" t="s">
        <v>297</v>
      </c>
      <c r="C71" s="77" t="s">
        <v>298</v>
      </c>
      <c r="D71" s="77"/>
      <c r="E71" s="14">
        <f>SUM(E72+E75+E78)</f>
        <v>540</v>
      </c>
      <c r="F71" s="14">
        <f>SUM(F72+F75+F78)</f>
        <v>0</v>
      </c>
      <c r="G71" s="14">
        <f>SUM(G72+G75+G78)</f>
        <v>0</v>
      </c>
      <c r="H71" s="14">
        <f>SUM(H72+H75+H78)</f>
        <v>0</v>
      </c>
      <c r="I71" s="14">
        <f>SUM(I72+I75+I78)</f>
        <v>540</v>
      </c>
    </row>
    <row r="72" spans="1:9" ht="46.5" customHeight="1">
      <c r="A72" s="114"/>
      <c r="B72" s="25" t="s">
        <v>299</v>
      </c>
      <c r="C72" s="80" t="s">
        <v>300</v>
      </c>
      <c r="D72" s="80"/>
      <c r="E72" s="19">
        <f>SUM(E73)</f>
        <v>160</v>
      </c>
      <c r="F72" s="19">
        <f>SUM(F73)</f>
        <v>0</v>
      </c>
      <c r="G72" s="19">
        <f>SUM(G73)</f>
        <v>0</v>
      </c>
      <c r="H72" s="19">
        <f>SUM(H73)</f>
        <v>0</v>
      </c>
      <c r="I72" s="19">
        <f>SUM(I73)</f>
        <v>160</v>
      </c>
    </row>
    <row r="73" spans="1:9" ht="51" customHeight="1">
      <c r="A73" s="114"/>
      <c r="B73" s="25" t="s">
        <v>301</v>
      </c>
      <c r="C73" s="80" t="s">
        <v>302</v>
      </c>
      <c r="D73" s="80"/>
      <c r="E73" s="19">
        <f>SUM(E74)</f>
        <v>160</v>
      </c>
      <c r="F73" s="81">
        <f>SUM(G73+H73)</f>
        <v>0</v>
      </c>
      <c r="G73" s="81">
        <f>SUM(G74)</f>
        <v>0</v>
      </c>
      <c r="H73" s="81"/>
      <c r="I73" s="81">
        <f>SUM(E73+F73)</f>
        <v>160</v>
      </c>
    </row>
    <row r="74" spans="1:9" ht="12.75">
      <c r="A74" s="114"/>
      <c r="B74" s="25" t="s">
        <v>236</v>
      </c>
      <c r="C74" s="80" t="s">
        <v>302</v>
      </c>
      <c r="D74" s="80" t="s">
        <v>237</v>
      </c>
      <c r="E74" s="19">
        <v>160</v>
      </c>
      <c r="F74" s="81">
        <f>SUM(G74+H74)</f>
        <v>0</v>
      </c>
      <c r="G74" s="81">
        <v>0</v>
      </c>
      <c r="H74" s="81"/>
      <c r="I74" s="81">
        <f>SUM(E74+F74)</f>
        <v>160</v>
      </c>
    </row>
    <row r="75" spans="1:9" ht="12.75">
      <c r="A75" s="114"/>
      <c r="B75" s="25" t="s">
        <v>303</v>
      </c>
      <c r="C75" s="80" t="s">
        <v>304</v>
      </c>
      <c r="D75" s="80"/>
      <c r="E75" s="19">
        <f>SUM(E76)</f>
        <v>80</v>
      </c>
      <c r="F75" s="19">
        <f>SUM(F76)</f>
        <v>0</v>
      </c>
      <c r="G75" s="19">
        <f>SUM(G76)</f>
        <v>0</v>
      </c>
      <c r="H75" s="19">
        <f>SUM(H76)</f>
        <v>0</v>
      </c>
      <c r="I75" s="19">
        <f>SUM(I76)</f>
        <v>80</v>
      </c>
    </row>
    <row r="76" spans="1:9" ht="12.75">
      <c r="A76" s="114"/>
      <c r="B76" s="25" t="s">
        <v>305</v>
      </c>
      <c r="C76" s="80" t="s">
        <v>306</v>
      </c>
      <c r="D76" s="80"/>
      <c r="E76" s="19">
        <f>SUM(E77)</f>
        <v>80</v>
      </c>
      <c r="F76" s="81">
        <f>SUM(G76+H76)</f>
        <v>0</v>
      </c>
      <c r="G76" s="81">
        <f>SUM(G77)</f>
        <v>0</v>
      </c>
      <c r="H76" s="81"/>
      <c r="I76" s="81">
        <f>SUM(E76+F76)</f>
        <v>80</v>
      </c>
    </row>
    <row r="77" spans="1:9" ht="12.75">
      <c r="A77" s="114"/>
      <c r="B77" s="25" t="s">
        <v>236</v>
      </c>
      <c r="C77" s="80" t="s">
        <v>306</v>
      </c>
      <c r="D77" s="80" t="s">
        <v>237</v>
      </c>
      <c r="E77" s="19">
        <v>80</v>
      </c>
      <c r="F77" s="81">
        <f>SUM(G77+H77)</f>
        <v>0</v>
      </c>
      <c r="G77" s="81"/>
      <c r="H77" s="81"/>
      <c r="I77" s="81">
        <f>SUM(E77+F77)</f>
        <v>80</v>
      </c>
    </row>
    <row r="78" spans="1:9" ht="12.75">
      <c r="A78" s="114"/>
      <c r="B78" s="25" t="s">
        <v>307</v>
      </c>
      <c r="C78" s="80" t="s">
        <v>308</v>
      </c>
      <c r="D78" s="80"/>
      <c r="E78" s="19">
        <f>SUM(E79)</f>
        <v>300</v>
      </c>
      <c r="F78" s="81">
        <f>SUM(G78+H78)</f>
        <v>0</v>
      </c>
      <c r="G78" s="81">
        <f>SUM(G79)</f>
        <v>0</v>
      </c>
      <c r="H78" s="81"/>
      <c r="I78" s="81">
        <f>SUM(E78+F78)</f>
        <v>300</v>
      </c>
    </row>
    <row r="79" spans="1:9" ht="31.5" customHeight="1">
      <c r="A79" s="114"/>
      <c r="B79" s="25" t="s">
        <v>309</v>
      </c>
      <c r="C79" s="80" t="s">
        <v>310</v>
      </c>
      <c r="D79" s="80"/>
      <c r="E79" s="19">
        <f>SUM(E80)</f>
        <v>300</v>
      </c>
      <c r="F79" s="81">
        <f>SUM(G79+H79)</f>
        <v>0</v>
      </c>
      <c r="G79" s="81"/>
      <c r="H79" s="81"/>
      <c r="I79" s="81">
        <f>SUM(E79+F79)</f>
        <v>300</v>
      </c>
    </row>
    <row r="80" spans="1:9" ht="12.75">
      <c r="A80" s="114"/>
      <c r="B80" s="25" t="s">
        <v>236</v>
      </c>
      <c r="C80" s="80" t="s">
        <v>310</v>
      </c>
      <c r="D80" s="80" t="s">
        <v>237</v>
      </c>
      <c r="E80" s="19">
        <v>300</v>
      </c>
      <c r="F80" s="81">
        <f>SUM(G80+H80)</f>
        <v>0</v>
      </c>
      <c r="G80" s="81">
        <v>0</v>
      </c>
      <c r="H80" s="81"/>
      <c r="I80" s="81">
        <f>SUM(E80+F80)</f>
        <v>300</v>
      </c>
    </row>
    <row r="81" spans="1:9" ht="60.75" customHeight="1">
      <c r="A81" s="41">
        <v>7</v>
      </c>
      <c r="B81" s="13" t="s">
        <v>311</v>
      </c>
      <c r="C81" s="77" t="s">
        <v>312</v>
      </c>
      <c r="D81" s="77"/>
      <c r="E81" s="14">
        <f>SUM(E82+E93)</f>
        <v>26487.6</v>
      </c>
      <c r="F81" s="14">
        <f>SUM(F82+F93)</f>
        <v>14000</v>
      </c>
      <c r="G81" s="14">
        <f>SUM(G82+G93)</f>
        <v>0</v>
      </c>
      <c r="H81" s="14">
        <f>SUM(H82+H93)</f>
        <v>14000</v>
      </c>
      <c r="I81" s="14">
        <f>SUM(I82+I93)</f>
        <v>40487.6</v>
      </c>
    </row>
    <row r="82" spans="1:9" ht="30.75" customHeight="1">
      <c r="A82" s="41"/>
      <c r="B82" s="25" t="s">
        <v>313</v>
      </c>
      <c r="C82" s="80" t="s">
        <v>314</v>
      </c>
      <c r="D82" s="80"/>
      <c r="E82" s="19">
        <f>SUM(E83+E85+E87+E89+E91)</f>
        <v>23572.8</v>
      </c>
      <c r="F82" s="19">
        <f>SUM(F83+F85+F87+F89+F91)</f>
        <v>14000</v>
      </c>
      <c r="G82" s="19">
        <f>SUM(G83+G85+G87+G89+G91)</f>
        <v>0</v>
      </c>
      <c r="H82" s="19">
        <f>SUM(H83+H85+H87+H89+H91)</f>
        <v>14000</v>
      </c>
      <c r="I82" s="19">
        <f>SUM(I83+I85+I87+I89+I91)</f>
        <v>37572.799999999996</v>
      </c>
    </row>
    <row r="83" spans="1:9" ht="32.25" customHeight="1">
      <c r="A83" s="41"/>
      <c r="B83" s="25" t="s">
        <v>259</v>
      </c>
      <c r="C83" s="80" t="s">
        <v>315</v>
      </c>
      <c r="D83" s="80"/>
      <c r="E83" s="19">
        <f>SUM(E84)</f>
        <v>4000</v>
      </c>
      <c r="F83" s="19">
        <f>SUM(F84)</f>
        <v>0</v>
      </c>
      <c r="G83" s="19">
        <f>SUM(G84)</f>
        <v>0</v>
      </c>
      <c r="H83" s="19">
        <f>SUM(H84)</f>
        <v>0</v>
      </c>
      <c r="I83" s="19">
        <f aca="true" t="shared" si="7" ref="I83:I90">SUM(E83+F83)</f>
        <v>4000</v>
      </c>
    </row>
    <row r="84" spans="1:9" ht="46.5" customHeight="1">
      <c r="A84" s="41"/>
      <c r="B84" s="83" t="s">
        <v>316</v>
      </c>
      <c r="C84" s="80" t="s">
        <v>315</v>
      </c>
      <c r="D84" s="80" t="s">
        <v>317</v>
      </c>
      <c r="E84" s="19">
        <v>4000</v>
      </c>
      <c r="F84" s="81">
        <f>SUM(G84+H84)</f>
        <v>0</v>
      </c>
      <c r="G84" s="81">
        <v>0</v>
      </c>
      <c r="H84" s="81">
        <v>0</v>
      </c>
      <c r="I84" s="81">
        <f t="shared" si="7"/>
        <v>4000</v>
      </c>
    </row>
    <row r="85" spans="1:9" ht="30.75" customHeight="1">
      <c r="A85" s="41"/>
      <c r="B85" s="25" t="s">
        <v>318</v>
      </c>
      <c r="C85" s="80" t="s">
        <v>319</v>
      </c>
      <c r="D85" s="80"/>
      <c r="E85" s="19">
        <f>SUM(E86)</f>
        <v>15989.6</v>
      </c>
      <c r="F85" s="19">
        <f>SUM(F86)</f>
        <v>-3510</v>
      </c>
      <c r="G85" s="19">
        <f>SUM(G86)</f>
        <v>-3510</v>
      </c>
      <c r="H85" s="19">
        <f>SUM(H86)</f>
        <v>0</v>
      </c>
      <c r="I85" s="81">
        <f t="shared" si="7"/>
        <v>12479.6</v>
      </c>
    </row>
    <row r="86" spans="1:9" ht="12.75">
      <c r="A86" s="41"/>
      <c r="B86" s="25" t="s">
        <v>236</v>
      </c>
      <c r="C86" s="80" t="s">
        <v>319</v>
      </c>
      <c r="D86" s="80" t="s">
        <v>237</v>
      </c>
      <c r="E86" s="19">
        <v>15989.6</v>
      </c>
      <c r="F86" s="81">
        <f>SUM(G86+H86)</f>
        <v>-3510</v>
      </c>
      <c r="G86" s="81">
        <v>-3510</v>
      </c>
      <c r="H86" s="81">
        <v>0</v>
      </c>
      <c r="I86" s="81">
        <f t="shared" si="7"/>
        <v>12479.6</v>
      </c>
    </row>
    <row r="87" spans="1:9" ht="12.75">
      <c r="A87" s="41"/>
      <c r="B87" s="25" t="s">
        <v>320</v>
      </c>
      <c r="C87" s="80" t="s">
        <v>321</v>
      </c>
      <c r="D87" s="80"/>
      <c r="E87" s="19">
        <f>SUM(E88)</f>
        <v>430.5</v>
      </c>
      <c r="F87" s="19">
        <f>SUM(F88)</f>
        <v>14000</v>
      </c>
      <c r="G87" s="19">
        <f>SUM(G88)</f>
        <v>0</v>
      </c>
      <c r="H87" s="19">
        <f>SUM(H88)</f>
        <v>14000</v>
      </c>
      <c r="I87" s="81">
        <f t="shared" si="7"/>
        <v>14430.5</v>
      </c>
    </row>
    <row r="88" spans="1:9" ht="12.75">
      <c r="A88" s="41"/>
      <c r="B88" s="25" t="s">
        <v>236</v>
      </c>
      <c r="C88" s="80" t="s">
        <v>321</v>
      </c>
      <c r="D88" s="80" t="s">
        <v>237</v>
      </c>
      <c r="E88" s="19">
        <v>430.5</v>
      </c>
      <c r="F88" s="81">
        <f>SUM(G88+H88)</f>
        <v>14000</v>
      </c>
      <c r="G88" s="81">
        <v>0</v>
      </c>
      <c r="H88" s="81">
        <v>14000</v>
      </c>
      <c r="I88" s="81">
        <f t="shared" si="7"/>
        <v>14430.5</v>
      </c>
    </row>
    <row r="89" spans="1:9" ht="12.75">
      <c r="A89" s="41"/>
      <c r="B89" s="25" t="s">
        <v>322</v>
      </c>
      <c r="C89" s="80" t="s">
        <v>323</v>
      </c>
      <c r="D89" s="80"/>
      <c r="E89" s="19">
        <f>SUM(E90)</f>
        <v>3152.7</v>
      </c>
      <c r="F89" s="19">
        <f>SUM(F90)</f>
        <v>0</v>
      </c>
      <c r="G89" s="19">
        <f>SUM(G90)</f>
        <v>0</v>
      </c>
      <c r="H89" s="19">
        <f>SUM(H90)</f>
        <v>0</v>
      </c>
      <c r="I89" s="81">
        <f t="shared" si="7"/>
        <v>3152.7</v>
      </c>
    </row>
    <row r="90" spans="1:9" ht="12.75">
      <c r="A90" s="41"/>
      <c r="B90" s="25" t="s">
        <v>236</v>
      </c>
      <c r="C90" s="80" t="s">
        <v>323</v>
      </c>
      <c r="D90" s="80" t="s">
        <v>237</v>
      </c>
      <c r="E90" s="19">
        <v>3152.7</v>
      </c>
      <c r="F90" s="81">
        <f>SUM(G90+H90)</f>
        <v>0</v>
      </c>
      <c r="G90" s="81">
        <v>0</v>
      </c>
      <c r="H90" s="81">
        <v>0</v>
      </c>
      <c r="I90" s="81">
        <f t="shared" si="7"/>
        <v>3152.7</v>
      </c>
    </row>
    <row r="91" spans="1:9" ht="12.75">
      <c r="A91" s="41"/>
      <c r="B91" s="25" t="s">
        <v>324</v>
      </c>
      <c r="C91" s="80" t="s">
        <v>325</v>
      </c>
      <c r="D91" s="80"/>
      <c r="E91" s="19">
        <f>SUM(E92)</f>
        <v>0</v>
      </c>
      <c r="F91" s="19">
        <f>SUM(F92)</f>
        <v>3510</v>
      </c>
      <c r="G91" s="19">
        <f>SUM(G92)</f>
        <v>3510</v>
      </c>
      <c r="H91" s="19">
        <f>SUM(H92)</f>
        <v>0</v>
      </c>
      <c r="I91" s="81">
        <f>SUM(E91+F91)</f>
        <v>3510</v>
      </c>
    </row>
    <row r="92" spans="1:9" ht="12.75">
      <c r="A92" s="41"/>
      <c r="B92" s="25" t="s">
        <v>236</v>
      </c>
      <c r="C92" s="80" t="s">
        <v>325</v>
      </c>
      <c r="D92" s="80" t="s">
        <v>237</v>
      </c>
      <c r="E92" s="19">
        <v>0</v>
      </c>
      <c r="F92" s="81">
        <f>SUM(G92+H92)</f>
        <v>3510</v>
      </c>
      <c r="G92" s="81">
        <v>3510</v>
      </c>
      <c r="H92" s="81">
        <v>0</v>
      </c>
      <c r="I92" s="81">
        <f>SUM(E92+F92)</f>
        <v>3510</v>
      </c>
    </row>
    <row r="93" spans="1:9" ht="18.75" customHeight="1">
      <c r="A93" s="41"/>
      <c r="B93" s="25" t="s">
        <v>326</v>
      </c>
      <c r="C93" s="80" t="s">
        <v>327</v>
      </c>
      <c r="D93" s="80"/>
      <c r="E93" s="19">
        <f>SUM(E95)</f>
        <v>2914.8</v>
      </c>
      <c r="F93" s="81">
        <f>SUM(G93+H93)</f>
        <v>0</v>
      </c>
      <c r="G93" s="81">
        <f>SUM(G95)</f>
        <v>0</v>
      </c>
      <c r="H93" s="81">
        <f>SUM(H95)</f>
        <v>0</v>
      </c>
      <c r="I93" s="81">
        <f>SUM(I95)</f>
        <v>2914.8</v>
      </c>
    </row>
    <row r="94" spans="1:9" ht="12.75">
      <c r="A94" s="41"/>
      <c r="B94" s="25" t="s">
        <v>328</v>
      </c>
      <c r="C94" s="80" t="s">
        <v>329</v>
      </c>
      <c r="D94" s="80"/>
      <c r="E94" s="19">
        <f>SUM(E95)</f>
        <v>2914.8</v>
      </c>
      <c r="F94" s="19">
        <f>SUM(F95)</f>
        <v>0</v>
      </c>
      <c r="G94" s="19">
        <f>SUM(G95)</f>
        <v>0</v>
      </c>
      <c r="H94" s="19">
        <f>SUM(H95)</f>
        <v>0</v>
      </c>
      <c r="I94" s="81">
        <f>SUM(E94+F94)</f>
        <v>2914.8</v>
      </c>
    </row>
    <row r="95" spans="1:9" ht="12.75">
      <c r="A95" s="41"/>
      <c r="B95" s="25" t="s">
        <v>236</v>
      </c>
      <c r="C95" s="80" t="s">
        <v>329</v>
      </c>
      <c r="D95" s="80" t="s">
        <v>237</v>
      </c>
      <c r="E95" s="19">
        <v>2914.8</v>
      </c>
      <c r="F95" s="81">
        <f>SUM(G95+H95)</f>
        <v>0</v>
      </c>
      <c r="G95" s="81">
        <v>0</v>
      </c>
      <c r="H95" s="81">
        <v>0</v>
      </c>
      <c r="I95" s="81">
        <f>SUM(E95+F95)</f>
        <v>2914.8</v>
      </c>
    </row>
    <row r="96" spans="1:9" ht="12.75">
      <c r="A96" s="41">
        <v>8</v>
      </c>
      <c r="B96" s="13" t="s">
        <v>330</v>
      </c>
      <c r="C96" s="77" t="s">
        <v>331</v>
      </c>
      <c r="D96" s="77"/>
      <c r="E96" s="14">
        <f>SUM(E97)</f>
        <v>2233.5</v>
      </c>
      <c r="F96" s="74">
        <f>SUM(G96)</f>
        <v>0</v>
      </c>
      <c r="G96" s="74">
        <f>SUM(G97)</f>
        <v>0</v>
      </c>
      <c r="H96" s="74"/>
      <c r="I96" s="74">
        <f>SUM(I97)</f>
        <v>2233.5</v>
      </c>
    </row>
    <row r="97" spans="1:9" ht="12.75">
      <c r="A97" s="41"/>
      <c r="B97" s="25" t="s">
        <v>332</v>
      </c>
      <c r="C97" s="80" t="s">
        <v>333</v>
      </c>
      <c r="D97" s="80"/>
      <c r="E97" s="19">
        <f aca="true" t="shared" si="8" ref="E97:G98">SUM(E98)</f>
        <v>2233.5</v>
      </c>
      <c r="F97" s="81">
        <f t="shared" si="8"/>
        <v>0</v>
      </c>
      <c r="G97" s="81">
        <f t="shared" si="8"/>
        <v>0</v>
      </c>
      <c r="H97" s="81"/>
      <c r="I97" s="81">
        <f>SUM(E97+F97)</f>
        <v>2233.5</v>
      </c>
    </row>
    <row r="98" spans="1:9" ht="12.75">
      <c r="A98" s="41"/>
      <c r="B98" s="25" t="s">
        <v>334</v>
      </c>
      <c r="C98" s="80" t="s">
        <v>335</v>
      </c>
      <c r="D98" s="80"/>
      <c r="E98" s="19">
        <f t="shared" si="8"/>
        <v>2233.5</v>
      </c>
      <c r="F98" s="81">
        <f t="shared" si="8"/>
        <v>0</v>
      </c>
      <c r="G98" s="81">
        <f t="shared" si="8"/>
        <v>0</v>
      </c>
      <c r="H98" s="81"/>
      <c r="I98" s="81">
        <f>SUM(E98+F98)</f>
        <v>2233.5</v>
      </c>
    </row>
    <row r="99" spans="1:9" ht="12.75">
      <c r="A99" s="41"/>
      <c r="B99" s="25" t="s">
        <v>336</v>
      </c>
      <c r="C99" s="80" t="s">
        <v>335</v>
      </c>
      <c r="D99" s="80" t="s">
        <v>337</v>
      </c>
      <c r="E99" s="19">
        <v>2233.5</v>
      </c>
      <c r="F99" s="81">
        <f>SUM(G99+H99)</f>
        <v>0</v>
      </c>
      <c r="G99" s="81">
        <v>0</v>
      </c>
      <c r="H99" s="81"/>
      <c r="I99" s="81">
        <f>SUM(E99+F99)</f>
        <v>2233.5</v>
      </c>
    </row>
    <row r="100" spans="1:9" ht="12.75">
      <c r="A100" s="115">
        <v>9</v>
      </c>
      <c r="B100" s="116" t="s">
        <v>338</v>
      </c>
      <c r="C100" s="77" t="s">
        <v>339</v>
      </c>
      <c r="D100" s="77"/>
      <c r="E100" s="14">
        <f>SUM(E101)</f>
        <v>80</v>
      </c>
      <c r="F100" s="14">
        <f>SUM(F101)</f>
        <v>0</v>
      </c>
      <c r="G100" s="14">
        <f>SUM(G101)</f>
        <v>0</v>
      </c>
      <c r="H100" s="14">
        <f>SUM(H101)</f>
        <v>0</v>
      </c>
      <c r="I100" s="14">
        <f>SUM(I101)</f>
        <v>80</v>
      </c>
    </row>
    <row r="101" spans="1:9" ht="12.75">
      <c r="A101" s="114"/>
      <c r="B101" s="25" t="s">
        <v>340</v>
      </c>
      <c r="C101" s="80" t="s">
        <v>341</v>
      </c>
      <c r="D101" s="80"/>
      <c r="E101" s="117">
        <f>SUM(E102+E104)</f>
        <v>80</v>
      </c>
      <c r="F101" s="117">
        <f>SUM(F102+F104)</f>
        <v>0</v>
      </c>
      <c r="G101" s="117">
        <f>SUM(G102+G104)</f>
        <v>0</v>
      </c>
      <c r="H101" s="117">
        <f>SUM(H102+H104)</f>
        <v>0</v>
      </c>
      <c r="I101" s="117">
        <f>SUM(I102+I104)</f>
        <v>80</v>
      </c>
    </row>
    <row r="102" spans="1:9" ht="46.5" customHeight="1">
      <c r="A102" s="114"/>
      <c r="B102" s="118" t="s">
        <v>342</v>
      </c>
      <c r="C102" s="80" t="s">
        <v>343</v>
      </c>
      <c r="D102" s="80"/>
      <c r="E102" s="117">
        <f>SUM(E103)</f>
        <v>50</v>
      </c>
      <c r="F102" s="119">
        <f>SUM(F103)</f>
        <v>0</v>
      </c>
      <c r="G102" s="119">
        <f>SUM(G103)</f>
        <v>0</v>
      </c>
      <c r="H102" s="119">
        <f>SUM(H103)</f>
        <v>0</v>
      </c>
      <c r="I102" s="119">
        <f>SUM(I103)</f>
        <v>50</v>
      </c>
    </row>
    <row r="103" spans="1:9" ht="12.75">
      <c r="A103" s="114"/>
      <c r="B103" s="25" t="s">
        <v>236</v>
      </c>
      <c r="C103" s="80" t="s">
        <v>344</v>
      </c>
      <c r="D103" s="80" t="s">
        <v>237</v>
      </c>
      <c r="E103" s="19">
        <v>50</v>
      </c>
      <c r="F103" s="81">
        <f>SUM(G103+H103)</f>
        <v>0</v>
      </c>
      <c r="G103" s="81">
        <v>0</v>
      </c>
      <c r="H103" s="81"/>
      <c r="I103" s="81">
        <v>50</v>
      </c>
    </row>
    <row r="104" spans="1:9" ht="79.5" customHeight="1">
      <c r="A104" s="114"/>
      <c r="B104" s="25" t="s">
        <v>345</v>
      </c>
      <c r="C104" s="80" t="s">
        <v>346</v>
      </c>
      <c r="D104" s="80"/>
      <c r="E104" s="19">
        <f>SUM(E105)</f>
        <v>30</v>
      </c>
      <c r="F104" s="81">
        <f>SUM(G104+H104)</f>
        <v>0</v>
      </c>
      <c r="G104" s="81">
        <f>SUM(G105)</f>
        <v>0</v>
      </c>
      <c r="H104" s="81"/>
      <c r="I104" s="81">
        <f>SUM(E104+F104)</f>
        <v>30</v>
      </c>
    </row>
    <row r="105" spans="1:9" ht="12.75">
      <c r="A105" s="114"/>
      <c r="B105" s="25" t="s">
        <v>238</v>
      </c>
      <c r="C105" s="80" t="s">
        <v>346</v>
      </c>
      <c r="D105" s="80" t="s">
        <v>239</v>
      </c>
      <c r="E105" s="19">
        <v>30</v>
      </c>
      <c r="F105" s="81">
        <f>SUM(G105+H105)</f>
        <v>0</v>
      </c>
      <c r="G105" s="81">
        <v>0</v>
      </c>
      <c r="H105" s="81"/>
      <c r="I105" s="81">
        <v>30</v>
      </c>
    </row>
    <row r="106" spans="1:10" ht="63" customHeight="1">
      <c r="A106" s="115">
        <v>10</v>
      </c>
      <c r="B106" s="13" t="s">
        <v>347</v>
      </c>
      <c r="C106" s="77" t="s">
        <v>348</v>
      </c>
      <c r="D106" s="77"/>
      <c r="E106" s="14">
        <f>SUM(E107+E114+E117)</f>
        <v>1961.1</v>
      </c>
      <c r="F106" s="14">
        <f>SUM(F107+F114+F117)</f>
        <v>0</v>
      </c>
      <c r="G106" s="14">
        <f>SUM(G107+G114+G117)</f>
        <v>0</v>
      </c>
      <c r="H106" s="14">
        <f>SUM(H107+H114+H117)</f>
        <v>0</v>
      </c>
      <c r="I106" s="14">
        <f>SUM(I107+I114+I117)</f>
        <v>1961.1</v>
      </c>
      <c r="J106" s="19"/>
    </row>
    <row r="107" spans="1:10" ht="45.75" customHeight="1">
      <c r="A107" s="115"/>
      <c r="B107" s="25" t="s">
        <v>349</v>
      </c>
      <c r="C107" s="80" t="s">
        <v>350</v>
      </c>
      <c r="D107" s="80"/>
      <c r="E107" s="19">
        <f>SUM(E108+E110+E112)</f>
        <v>1334.8</v>
      </c>
      <c r="F107" s="19">
        <f>SUM(F108+F110+F112)</f>
        <v>0</v>
      </c>
      <c r="G107" s="19">
        <f>SUM(G108+G110+G112)</f>
        <v>0</v>
      </c>
      <c r="H107" s="19">
        <f>SUM(H108+H110+H112)</f>
        <v>0</v>
      </c>
      <c r="I107" s="19">
        <f>SUM(I108+I110+I112)</f>
        <v>1334.8</v>
      </c>
      <c r="J107" s="19"/>
    </row>
    <row r="108" spans="1:9" ht="31.5" customHeight="1">
      <c r="A108" s="114"/>
      <c r="B108" s="25" t="s">
        <v>351</v>
      </c>
      <c r="C108" s="80" t="s">
        <v>352</v>
      </c>
      <c r="D108" s="80"/>
      <c r="E108" s="19">
        <f>SUM(E109)</f>
        <v>146.8</v>
      </c>
      <c r="F108" s="19">
        <f>SUM(F109)</f>
        <v>0</v>
      </c>
      <c r="G108" s="19">
        <f>SUM(G109)</f>
        <v>0</v>
      </c>
      <c r="H108" s="19">
        <f>SUM(H109)</f>
        <v>0</v>
      </c>
      <c r="I108" s="19">
        <f>SUM(I109)</f>
        <v>146.8</v>
      </c>
    </row>
    <row r="109" spans="1:9" ht="12.75">
      <c r="A109" s="114"/>
      <c r="B109" s="83" t="s">
        <v>248</v>
      </c>
      <c r="C109" s="47" t="s">
        <v>352</v>
      </c>
      <c r="D109" s="80" t="s">
        <v>249</v>
      </c>
      <c r="E109" s="19">
        <v>146.8</v>
      </c>
      <c r="F109" s="81">
        <f>SUM(G109)</f>
        <v>0</v>
      </c>
      <c r="G109" s="81">
        <v>0</v>
      </c>
      <c r="H109" s="81"/>
      <c r="I109" s="81">
        <f>SUM(E109+F109)</f>
        <v>146.8</v>
      </c>
    </row>
    <row r="110" spans="1:9" ht="12.75">
      <c r="A110" s="114"/>
      <c r="B110" s="25" t="s">
        <v>353</v>
      </c>
      <c r="C110" s="80" t="s">
        <v>354</v>
      </c>
      <c r="D110" s="80"/>
      <c r="E110" s="19">
        <f>SUM(E111)</f>
        <v>1131</v>
      </c>
      <c r="F110" s="19">
        <f>SUM(F111)</f>
        <v>0</v>
      </c>
      <c r="G110" s="19">
        <f>SUM(G111)</f>
        <v>0</v>
      </c>
      <c r="H110" s="19">
        <f>SUM(H111)</f>
        <v>0</v>
      </c>
      <c r="I110" s="19">
        <f>SUM(I111)</f>
        <v>1131</v>
      </c>
    </row>
    <row r="111" spans="1:9" ht="12.75">
      <c r="A111" s="114"/>
      <c r="B111" s="25" t="s">
        <v>236</v>
      </c>
      <c r="C111" s="80" t="s">
        <v>354</v>
      </c>
      <c r="D111" s="80" t="s">
        <v>237</v>
      </c>
      <c r="E111" s="19">
        <v>1131</v>
      </c>
      <c r="F111" s="81">
        <f>SUM(G111+H111)</f>
        <v>0</v>
      </c>
      <c r="G111" s="81">
        <v>0</v>
      </c>
      <c r="H111" s="81">
        <v>0</v>
      </c>
      <c r="I111" s="81">
        <f>SUM(E111+F111)</f>
        <v>1131</v>
      </c>
    </row>
    <row r="112" spans="1:9" ht="12.75">
      <c r="A112" s="114"/>
      <c r="B112" s="83" t="s">
        <v>355</v>
      </c>
      <c r="C112" s="80" t="s">
        <v>356</v>
      </c>
      <c r="D112" s="80"/>
      <c r="E112" s="19">
        <f>SUM(E113)</f>
        <v>57</v>
      </c>
      <c r="F112" s="19">
        <f>SUM(F113)</f>
        <v>0</v>
      </c>
      <c r="G112" s="19">
        <f>SUM(G113)</f>
        <v>0</v>
      </c>
      <c r="H112" s="19">
        <f>SUM(H113)</f>
        <v>0</v>
      </c>
      <c r="I112" s="19">
        <f>SUM(I113)</f>
        <v>57</v>
      </c>
    </row>
    <row r="113" spans="1:9" ht="12.75">
      <c r="A113" s="114"/>
      <c r="B113" s="25" t="s">
        <v>236</v>
      </c>
      <c r="C113" s="80" t="s">
        <v>356</v>
      </c>
      <c r="D113" s="80" t="s">
        <v>237</v>
      </c>
      <c r="E113" s="19">
        <v>57</v>
      </c>
      <c r="F113" s="81">
        <f>SUM(G113+H113)</f>
        <v>0</v>
      </c>
      <c r="G113" s="81">
        <v>0</v>
      </c>
      <c r="H113" s="81"/>
      <c r="I113" s="81">
        <f>SUM(E113+F113)</f>
        <v>57</v>
      </c>
    </row>
    <row r="114" spans="1:9" ht="12.75">
      <c r="A114" s="114"/>
      <c r="B114" s="25" t="s">
        <v>357</v>
      </c>
      <c r="C114" s="80" t="s">
        <v>358</v>
      </c>
      <c r="D114" s="80"/>
      <c r="E114" s="19">
        <f aca="true" t="shared" si="9" ref="E114:I115">SUM(E115)</f>
        <v>626.3</v>
      </c>
      <c r="F114" s="19">
        <f t="shared" si="9"/>
        <v>0</v>
      </c>
      <c r="G114" s="19">
        <f t="shared" si="9"/>
        <v>0</v>
      </c>
      <c r="H114" s="19">
        <f t="shared" si="9"/>
        <v>0</v>
      </c>
      <c r="I114" s="19">
        <f t="shared" si="9"/>
        <v>626.3</v>
      </c>
    </row>
    <row r="115" spans="1:9" ht="12.75">
      <c r="A115" s="114"/>
      <c r="B115" s="25" t="s">
        <v>359</v>
      </c>
      <c r="C115" s="80" t="s">
        <v>360</v>
      </c>
      <c r="D115" s="80"/>
      <c r="E115" s="19">
        <f t="shared" si="9"/>
        <v>626.3</v>
      </c>
      <c r="F115" s="19">
        <f t="shared" si="9"/>
        <v>0</v>
      </c>
      <c r="G115" s="19">
        <f t="shared" si="9"/>
        <v>0</v>
      </c>
      <c r="H115" s="19">
        <f t="shared" si="9"/>
        <v>0</v>
      </c>
      <c r="I115" s="19">
        <f t="shared" si="9"/>
        <v>626.3</v>
      </c>
    </row>
    <row r="116" spans="1:9" ht="12.75">
      <c r="A116" s="114"/>
      <c r="B116" s="83" t="s">
        <v>248</v>
      </c>
      <c r="C116" s="47" t="s">
        <v>360</v>
      </c>
      <c r="D116" s="80" t="s">
        <v>249</v>
      </c>
      <c r="E116" s="19">
        <v>626.3</v>
      </c>
      <c r="F116" s="81">
        <f>SUM(G116)</f>
        <v>0</v>
      </c>
      <c r="G116" s="81">
        <v>0</v>
      </c>
      <c r="H116" s="81"/>
      <c r="I116" s="81">
        <f>SUM(E116+F116)</f>
        <v>626.3</v>
      </c>
    </row>
    <row r="117" spans="1:9" ht="0.75" customHeight="1" hidden="1">
      <c r="A117" s="114"/>
      <c r="B117" s="83" t="s">
        <v>361</v>
      </c>
      <c r="C117" s="47" t="s">
        <v>362</v>
      </c>
      <c r="D117" s="80"/>
      <c r="E117" s="19">
        <f aca="true" t="shared" si="10" ref="E117:I118">SUM(E118)</f>
        <v>0</v>
      </c>
      <c r="F117" s="19">
        <f t="shared" si="10"/>
        <v>0</v>
      </c>
      <c r="G117" s="19">
        <f t="shared" si="10"/>
        <v>0</v>
      </c>
      <c r="H117" s="19">
        <f t="shared" si="10"/>
        <v>0</v>
      </c>
      <c r="I117" s="19">
        <f t="shared" si="10"/>
        <v>0</v>
      </c>
    </row>
    <row r="118" spans="1:9" ht="12.75" hidden="1">
      <c r="A118" s="114"/>
      <c r="B118" s="83" t="s">
        <v>363</v>
      </c>
      <c r="C118" s="47" t="s">
        <v>364</v>
      </c>
      <c r="D118" s="80"/>
      <c r="E118" s="19">
        <f t="shared" si="10"/>
        <v>0</v>
      </c>
      <c r="F118" s="19">
        <f t="shared" si="10"/>
        <v>0</v>
      </c>
      <c r="G118" s="19">
        <f t="shared" si="10"/>
        <v>0</v>
      </c>
      <c r="H118" s="19">
        <f t="shared" si="10"/>
        <v>0</v>
      </c>
      <c r="I118" s="19">
        <f t="shared" si="10"/>
        <v>0</v>
      </c>
    </row>
    <row r="119" spans="1:9" ht="12.75" hidden="1">
      <c r="A119" s="114"/>
      <c r="B119" s="25" t="s">
        <v>236</v>
      </c>
      <c r="C119" s="47" t="s">
        <v>364</v>
      </c>
      <c r="D119" s="80" t="s">
        <v>237</v>
      </c>
      <c r="E119" s="19">
        <v>0</v>
      </c>
      <c r="F119" s="81">
        <f>SUM(G119)</f>
        <v>0</v>
      </c>
      <c r="G119" s="81">
        <v>0</v>
      </c>
      <c r="H119" s="81" t="s">
        <v>9</v>
      </c>
      <c r="I119" s="81">
        <f>SUM(E119+F119)</f>
        <v>0</v>
      </c>
    </row>
    <row r="120" spans="1:9" ht="47.25" customHeight="1">
      <c r="A120" s="115">
        <v>11</v>
      </c>
      <c r="B120" s="13" t="s">
        <v>365</v>
      </c>
      <c r="C120" s="77" t="s">
        <v>366</v>
      </c>
      <c r="D120" s="77"/>
      <c r="E120" s="14">
        <f>SUM(E121)</f>
        <v>19156.9</v>
      </c>
      <c r="F120" s="14">
        <f>SUM(F121)</f>
        <v>229.5</v>
      </c>
      <c r="G120" s="14">
        <f>SUM(G121)</f>
        <v>229.5</v>
      </c>
      <c r="H120" s="14">
        <f>SUM(H121)</f>
        <v>0</v>
      </c>
      <c r="I120" s="14">
        <f>SUM(I121)</f>
        <v>19386.4</v>
      </c>
    </row>
    <row r="121" spans="1:9" ht="15.75" customHeight="1">
      <c r="A121" s="114"/>
      <c r="B121" s="25" t="s">
        <v>367</v>
      </c>
      <c r="C121" s="80" t="s">
        <v>368</v>
      </c>
      <c r="D121" s="80"/>
      <c r="E121" s="19">
        <f>SUM(E124+E135)</f>
        <v>19156.9</v>
      </c>
      <c r="F121" s="19">
        <f>SUM(F124+F135)</f>
        <v>229.5</v>
      </c>
      <c r="G121" s="19">
        <f>SUM(G124+G135)</f>
        <v>229.5</v>
      </c>
      <c r="H121" s="19">
        <f>SUM(H124+H135)</f>
        <v>0</v>
      </c>
      <c r="I121" s="19">
        <f>SUM(I124+I135)</f>
        <v>19386.4</v>
      </c>
    </row>
    <row r="122" spans="1:9" ht="32.25" customHeight="1" hidden="1">
      <c r="A122" s="114"/>
      <c r="B122" s="25" t="s">
        <v>369</v>
      </c>
      <c r="C122" s="80" t="s">
        <v>370</v>
      </c>
      <c r="D122" s="80"/>
      <c r="E122" s="19">
        <f>SUM(E123)</f>
        <v>1050</v>
      </c>
      <c r="F122" s="19">
        <f>SUM(F123)</f>
        <v>-1050</v>
      </c>
      <c r="G122" s="19">
        <f>SUM(G123)</f>
        <v>-1050</v>
      </c>
      <c r="H122" s="19">
        <f>SUM(H123)</f>
        <v>0</v>
      </c>
      <c r="I122" s="19">
        <f>SUM(I123)</f>
        <v>0</v>
      </c>
    </row>
    <row r="123" spans="1:9" ht="12.75" hidden="1">
      <c r="A123" s="114"/>
      <c r="B123" s="25" t="s">
        <v>236</v>
      </c>
      <c r="C123" s="80" t="s">
        <v>371</v>
      </c>
      <c r="D123" s="80" t="s">
        <v>237</v>
      </c>
      <c r="E123" s="19">
        <v>1050</v>
      </c>
      <c r="F123" s="81">
        <f>SUM(G123)</f>
        <v>-1050</v>
      </c>
      <c r="G123" s="81">
        <v>-1050</v>
      </c>
      <c r="H123" s="81">
        <v>0</v>
      </c>
      <c r="I123" s="81">
        <f>SUM(E123+F123)</f>
        <v>0</v>
      </c>
    </row>
    <row r="124" spans="1:9" ht="31.5" customHeight="1">
      <c r="A124" s="114"/>
      <c r="B124" s="25" t="s">
        <v>372</v>
      </c>
      <c r="C124" s="80" t="s">
        <v>373</v>
      </c>
      <c r="D124" s="80"/>
      <c r="E124" s="19">
        <f>SUM(E125+E126)</f>
        <v>16398.800000000003</v>
      </c>
      <c r="F124" s="19">
        <f>SUM(F125+F126)</f>
        <v>229.5</v>
      </c>
      <c r="G124" s="19">
        <f>SUM(G125+G126)</f>
        <v>229.5</v>
      </c>
      <c r="H124" s="19">
        <f>SUM(H125+H126)</f>
        <v>0</v>
      </c>
      <c r="I124" s="19">
        <f>SUM(I125+I126)</f>
        <v>16628.300000000003</v>
      </c>
    </row>
    <row r="125" spans="1:9" ht="32.25" customHeight="1">
      <c r="A125" s="114"/>
      <c r="B125" s="25" t="s">
        <v>236</v>
      </c>
      <c r="C125" s="80" t="s">
        <v>374</v>
      </c>
      <c r="D125" s="80" t="s">
        <v>237</v>
      </c>
      <c r="E125" s="19">
        <v>6449.6</v>
      </c>
      <c r="F125" s="81">
        <f>SUM(G125)</f>
        <v>229.5</v>
      </c>
      <c r="G125" s="81">
        <v>229.5</v>
      </c>
      <c r="H125" s="81">
        <v>0</v>
      </c>
      <c r="I125" s="81">
        <f>SUM(E125+F125)</f>
        <v>6679.1</v>
      </c>
    </row>
    <row r="126" spans="1:10" ht="12.75">
      <c r="A126" s="114"/>
      <c r="B126" s="18" t="s">
        <v>272</v>
      </c>
      <c r="C126" s="80" t="s">
        <v>374</v>
      </c>
      <c r="D126" s="80" t="s">
        <v>273</v>
      </c>
      <c r="E126" s="19">
        <v>9949.2</v>
      </c>
      <c r="F126" s="81">
        <f>SUM(G126)</f>
        <v>0</v>
      </c>
      <c r="G126" s="81">
        <v>0</v>
      </c>
      <c r="H126" s="81"/>
      <c r="I126" s="81">
        <f>SUM(E126+F126)</f>
        <v>9949.2</v>
      </c>
      <c r="J126" s="120"/>
    </row>
    <row r="127" spans="1:9" ht="12.75" hidden="1">
      <c r="A127" s="114"/>
      <c r="B127" s="25" t="s">
        <v>375</v>
      </c>
      <c r="C127" s="80" t="s">
        <v>376</v>
      </c>
      <c r="D127" s="80"/>
      <c r="E127" s="19">
        <f>SUM(E128)</f>
        <v>0</v>
      </c>
      <c r="F127" s="19">
        <f>SUM(F128)</f>
        <v>0</v>
      </c>
      <c r="G127" s="19">
        <f>SUM(G128)</f>
        <v>0</v>
      </c>
      <c r="H127" s="19">
        <f>SUM(H128)</f>
        <v>0</v>
      </c>
      <c r="I127" s="19">
        <f>SUM(I128)</f>
        <v>0</v>
      </c>
    </row>
    <row r="128" spans="1:10" ht="12.75" hidden="1">
      <c r="A128" s="114"/>
      <c r="B128" s="25" t="s">
        <v>236</v>
      </c>
      <c r="C128" s="80" t="s">
        <v>377</v>
      </c>
      <c r="D128" s="80" t="s">
        <v>237</v>
      </c>
      <c r="E128" s="19">
        <v>0</v>
      </c>
      <c r="F128" s="81">
        <f>SUM(G128)</f>
        <v>0</v>
      </c>
      <c r="G128" s="81">
        <v>0</v>
      </c>
      <c r="H128" s="81"/>
      <c r="I128" s="81">
        <f>SUM(E128+F128)</f>
        <v>0</v>
      </c>
      <c r="J128" s="120"/>
    </row>
    <row r="129" spans="1:9" ht="12.75" hidden="1">
      <c r="A129" s="114"/>
      <c r="B129" s="25" t="s">
        <v>378</v>
      </c>
      <c r="C129" s="80" t="s">
        <v>379</v>
      </c>
      <c r="D129" s="80"/>
      <c r="E129" s="19">
        <f>SUM(E130)</f>
        <v>0</v>
      </c>
      <c r="F129" s="19">
        <f>SUM(F130)</f>
        <v>0</v>
      </c>
      <c r="G129" s="19">
        <f>SUM(G130)</f>
        <v>0</v>
      </c>
      <c r="H129" s="19">
        <f>SUM(H130)</f>
        <v>0</v>
      </c>
      <c r="I129" s="19">
        <f>SUM(I130)</f>
        <v>0</v>
      </c>
    </row>
    <row r="130" spans="1:9" ht="12.75" hidden="1">
      <c r="A130" s="114"/>
      <c r="B130" s="25" t="s">
        <v>236</v>
      </c>
      <c r="C130" s="80" t="s">
        <v>379</v>
      </c>
      <c r="D130" s="80" t="s">
        <v>237</v>
      </c>
      <c r="E130" s="19">
        <v>0</v>
      </c>
      <c r="F130" s="81">
        <f>SUM(G130)</f>
        <v>0</v>
      </c>
      <c r="G130" s="81">
        <v>0</v>
      </c>
      <c r="H130" s="81"/>
      <c r="I130" s="81">
        <f>SUM(E130+F130)</f>
        <v>0</v>
      </c>
    </row>
    <row r="131" spans="1:9" ht="12.75" hidden="1">
      <c r="A131" s="114"/>
      <c r="B131" s="25" t="s">
        <v>380</v>
      </c>
      <c r="C131" s="80" t="s">
        <v>381</v>
      </c>
      <c r="D131" s="80"/>
      <c r="E131" s="19">
        <f>SUM(E132)</f>
        <v>0</v>
      </c>
      <c r="F131" s="19">
        <f>SUM(F132)</f>
        <v>0</v>
      </c>
      <c r="G131" s="19">
        <f>SUM(G132)</f>
        <v>0</v>
      </c>
      <c r="H131" s="19">
        <f>SUM(H132)</f>
        <v>0</v>
      </c>
      <c r="I131" s="19">
        <f>SUM(I132)</f>
        <v>0</v>
      </c>
    </row>
    <row r="132" spans="1:11" ht="12.75" hidden="1">
      <c r="A132" s="114"/>
      <c r="B132" s="25" t="s">
        <v>236</v>
      </c>
      <c r="C132" s="80" t="s">
        <v>381</v>
      </c>
      <c r="D132" s="80" t="s">
        <v>237</v>
      </c>
      <c r="E132" s="19">
        <v>0</v>
      </c>
      <c r="F132" s="81">
        <f>SUM(G132)</f>
        <v>0</v>
      </c>
      <c r="G132" s="81">
        <v>0</v>
      </c>
      <c r="H132" s="81"/>
      <c r="I132" s="81">
        <f>SUM(E132+F132)</f>
        <v>0</v>
      </c>
      <c r="K132" s="120"/>
    </row>
    <row r="133" spans="1:9" ht="12.75" hidden="1">
      <c r="A133" s="114"/>
      <c r="B133" s="25" t="s">
        <v>382</v>
      </c>
      <c r="C133" s="80" t="s">
        <v>383</v>
      </c>
      <c r="D133" s="80"/>
      <c r="E133" s="19">
        <f>SUM(E134)</f>
        <v>0</v>
      </c>
      <c r="F133" s="19">
        <f>SUM(F134)</f>
        <v>0</v>
      </c>
      <c r="G133" s="19">
        <f>SUM(G134)</f>
        <v>0</v>
      </c>
      <c r="H133" s="19">
        <f>SUM(H134)</f>
        <v>0</v>
      </c>
      <c r="I133" s="19">
        <f>SUM(I134)</f>
        <v>0</v>
      </c>
    </row>
    <row r="134" spans="1:9" ht="12.75" hidden="1">
      <c r="A134" s="114"/>
      <c r="B134" s="25" t="s">
        <v>236</v>
      </c>
      <c r="C134" s="80" t="s">
        <v>383</v>
      </c>
      <c r="D134" s="80" t="s">
        <v>237</v>
      </c>
      <c r="E134" s="19">
        <v>0</v>
      </c>
      <c r="F134" s="81">
        <f>SUM(G134)</f>
        <v>0</v>
      </c>
      <c r="G134" s="81">
        <v>0</v>
      </c>
      <c r="H134" s="81"/>
      <c r="I134" s="81">
        <f>SUM(E134+F134)</f>
        <v>0</v>
      </c>
    </row>
    <row r="135" spans="1:9" ht="12.75">
      <c r="A135" s="114"/>
      <c r="B135" s="25" t="s">
        <v>384</v>
      </c>
      <c r="C135" s="80" t="s">
        <v>385</v>
      </c>
      <c r="D135" s="80"/>
      <c r="E135" s="19">
        <f>SUM(E136)</f>
        <v>2758.1</v>
      </c>
      <c r="F135" s="19">
        <f>SUM(F136)</f>
        <v>0</v>
      </c>
      <c r="G135" s="19">
        <f>SUM(G136)</f>
        <v>0</v>
      </c>
      <c r="H135" s="19">
        <f>SUM(H136)</f>
        <v>0</v>
      </c>
      <c r="I135" s="19">
        <f>SUM(I136)</f>
        <v>2758.1</v>
      </c>
    </row>
    <row r="136" spans="1:9" ht="12.75">
      <c r="A136" s="114"/>
      <c r="B136" s="25" t="s">
        <v>236</v>
      </c>
      <c r="C136" s="80" t="s">
        <v>386</v>
      </c>
      <c r="D136" s="80" t="s">
        <v>237</v>
      </c>
      <c r="E136" s="19">
        <v>2758.1</v>
      </c>
      <c r="F136" s="81">
        <f>SUM(G136+H136)</f>
        <v>0</v>
      </c>
      <c r="G136" s="81">
        <v>0</v>
      </c>
      <c r="H136" s="81">
        <v>0</v>
      </c>
      <c r="I136" s="81">
        <f>SUM(E136+F136)</f>
        <v>2758.1</v>
      </c>
    </row>
    <row r="137" spans="1:9" ht="12.75">
      <c r="A137" s="115">
        <v>12</v>
      </c>
      <c r="B137" s="13" t="s">
        <v>387</v>
      </c>
      <c r="C137" s="77" t="s">
        <v>388</v>
      </c>
      <c r="D137" s="77"/>
      <c r="E137" s="14">
        <f>SUM(E138)</f>
        <v>450</v>
      </c>
      <c r="F137" s="14">
        <f>SUM(F138)</f>
        <v>0</v>
      </c>
      <c r="G137" s="14">
        <f>SUM(G138)</f>
        <v>0</v>
      </c>
      <c r="H137" s="14">
        <f>SUM(H138)</f>
        <v>0</v>
      </c>
      <c r="I137" s="14">
        <f>SUM(I138)</f>
        <v>450</v>
      </c>
    </row>
    <row r="138" spans="1:9" ht="49.5" customHeight="1">
      <c r="A138" s="114"/>
      <c r="B138" s="25" t="s">
        <v>389</v>
      </c>
      <c r="C138" s="80" t="s">
        <v>390</v>
      </c>
      <c r="D138" s="80"/>
      <c r="E138" s="19">
        <f>SUM(E139+E141+E143+E145)</f>
        <v>450</v>
      </c>
      <c r="F138" s="19">
        <f>SUM(F139+F141+F143+F145)</f>
        <v>0</v>
      </c>
      <c r="G138" s="19">
        <f>SUM(G139+G141+G143+G145)</f>
        <v>0</v>
      </c>
      <c r="H138" s="19">
        <f>SUM(H139+H141+H143+H145)</f>
        <v>0</v>
      </c>
      <c r="I138" s="19">
        <f>SUM(I139+I141+I143+I145)</f>
        <v>450</v>
      </c>
    </row>
    <row r="139" spans="1:9" ht="66" customHeight="1">
      <c r="A139" s="114"/>
      <c r="B139" s="25" t="s">
        <v>391</v>
      </c>
      <c r="C139" s="80" t="s">
        <v>392</v>
      </c>
      <c r="D139" s="80"/>
      <c r="E139" s="19">
        <f>SUM(E140)</f>
        <v>100</v>
      </c>
      <c r="F139" s="19">
        <f>SUM(F140)</f>
        <v>0</v>
      </c>
      <c r="G139" s="19">
        <f>SUM(G140)</f>
        <v>0</v>
      </c>
      <c r="H139" s="19">
        <f>SUM(H140)</f>
        <v>0</v>
      </c>
      <c r="I139" s="19">
        <f>SUM(I140)</f>
        <v>100</v>
      </c>
    </row>
    <row r="140" spans="1:9" ht="52.5" customHeight="1">
      <c r="A140" s="114"/>
      <c r="B140" s="4" t="s">
        <v>316</v>
      </c>
      <c r="C140" s="80" t="s">
        <v>392</v>
      </c>
      <c r="D140" s="80" t="s">
        <v>317</v>
      </c>
      <c r="E140" s="19">
        <v>100</v>
      </c>
      <c r="F140" s="81">
        <f>SUM(G140)</f>
        <v>0</v>
      </c>
      <c r="G140" s="81">
        <v>0</v>
      </c>
      <c r="H140" s="81"/>
      <c r="I140" s="81">
        <f>SUM(E140+F140)</f>
        <v>100</v>
      </c>
    </row>
    <row r="141" spans="1:9" ht="37.5" customHeight="1">
      <c r="A141" s="114"/>
      <c r="B141" s="25" t="s">
        <v>393</v>
      </c>
      <c r="C141" s="80" t="s">
        <v>394</v>
      </c>
      <c r="D141" s="80"/>
      <c r="E141" s="19">
        <f>SUM(E142)</f>
        <v>200</v>
      </c>
      <c r="F141" s="19">
        <f>SUM(F142)</f>
        <v>0</v>
      </c>
      <c r="G141" s="19">
        <f>SUM(G142)</f>
        <v>0</v>
      </c>
      <c r="H141" s="19">
        <f>SUM(H142)</f>
        <v>0</v>
      </c>
      <c r="I141" s="19">
        <f>SUM(I142)</f>
        <v>200</v>
      </c>
    </row>
    <row r="142" spans="1:9" ht="45" customHeight="1">
      <c r="A142" s="114"/>
      <c r="B142" s="4" t="s">
        <v>316</v>
      </c>
      <c r="C142" s="80" t="s">
        <v>394</v>
      </c>
      <c r="D142" s="80" t="s">
        <v>317</v>
      </c>
      <c r="E142" s="19">
        <v>200</v>
      </c>
      <c r="F142" s="81">
        <f>SUM(G142)</f>
        <v>0</v>
      </c>
      <c r="G142" s="81">
        <v>0</v>
      </c>
      <c r="H142" s="81"/>
      <c r="I142" s="81">
        <f>SUM(E142+F142)</f>
        <v>200</v>
      </c>
    </row>
    <row r="143" spans="1:9" ht="12.75">
      <c r="A143" s="114"/>
      <c r="B143" s="4" t="s">
        <v>395</v>
      </c>
      <c r="C143" s="80" t="s">
        <v>396</v>
      </c>
      <c r="D143" s="80"/>
      <c r="E143" s="19">
        <f>SUM(E144)</f>
        <v>50</v>
      </c>
      <c r="F143" s="19">
        <f>SUM(F144)</f>
        <v>0</v>
      </c>
      <c r="G143" s="19">
        <f>SUM(G144)</f>
        <v>0</v>
      </c>
      <c r="H143" s="19">
        <f>SUM(H144)</f>
        <v>0</v>
      </c>
      <c r="I143" s="19">
        <f>SUM(I144)</f>
        <v>50</v>
      </c>
    </row>
    <row r="144" spans="1:9" ht="42.75" customHeight="1">
      <c r="A144" s="114"/>
      <c r="B144" s="4" t="s">
        <v>316</v>
      </c>
      <c r="C144" s="80" t="s">
        <v>396</v>
      </c>
      <c r="D144" s="80" t="s">
        <v>317</v>
      </c>
      <c r="E144" s="19">
        <v>50</v>
      </c>
      <c r="F144" s="81">
        <f>SUM(G144)</f>
        <v>0</v>
      </c>
      <c r="G144" s="81">
        <v>0</v>
      </c>
      <c r="H144" s="81"/>
      <c r="I144" s="81">
        <f>SUM(E144+F144)</f>
        <v>50</v>
      </c>
    </row>
    <row r="145" spans="1:9" ht="12.75">
      <c r="A145" s="114"/>
      <c r="B145" s="4" t="s">
        <v>397</v>
      </c>
      <c r="C145" s="80" t="s">
        <v>398</v>
      </c>
      <c r="D145" s="80"/>
      <c r="E145" s="19">
        <f>SUM(E146)</f>
        <v>100</v>
      </c>
      <c r="F145" s="19">
        <f>SUM(F146)</f>
        <v>0</v>
      </c>
      <c r="G145" s="19">
        <f>SUM(G146)</f>
        <v>0</v>
      </c>
      <c r="H145" s="19">
        <f>SUM(H146)</f>
        <v>0</v>
      </c>
      <c r="I145" s="19">
        <f>SUM(I146)</f>
        <v>100</v>
      </c>
    </row>
    <row r="146" spans="1:9" ht="12.75">
      <c r="A146" s="114"/>
      <c r="B146" s="4" t="s">
        <v>316</v>
      </c>
      <c r="C146" s="80" t="s">
        <v>398</v>
      </c>
      <c r="D146" s="80" t="s">
        <v>317</v>
      </c>
      <c r="E146" s="19">
        <v>100</v>
      </c>
      <c r="F146" s="81">
        <f>SUM(G146)</f>
        <v>0</v>
      </c>
      <c r="G146" s="81">
        <v>0</v>
      </c>
      <c r="H146" s="81"/>
      <c r="I146" s="81">
        <f>SUM(E146+F146)</f>
        <v>100</v>
      </c>
    </row>
    <row r="147" spans="1:9" ht="12.75">
      <c r="A147" s="41">
        <v>13</v>
      </c>
      <c r="B147" s="13" t="s">
        <v>399</v>
      </c>
      <c r="C147" s="77" t="s">
        <v>400</v>
      </c>
      <c r="D147" s="121"/>
      <c r="E147" s="14">
        <f>SUM(E148)</f>
        <v>31069.399999999998</v>
      </c>
      <c r="F147" s="14">
        <f>SUM(F148)</f>
        <v>200</v>
      </c>
      <c r="G147" s="14">
        <f>SUM(G148)</f>
        <v>200</v>
      </c>
      <c r="H147" s="14">
        <f>SUM(H148)</f>
        <v>0</v>
      </c>
      <c r="I147" s="14">
        <f>SUM(I148)</f>
        <v>31269.399999999998</v>
      </c>
    </row>
    <row r="148" spans="1:9" ht="18.75" customHeight="1">
      <c r="A148" s="47"/>
      <c r="B148" s="25" t="s">
        <v>401</v>
      </c>
      <c r="C148" s="80" t="s">
        <v>402</v>
      </c>
      <c r="D148" s="80"/>
      <c r="E148" s="19">
        <f>SUM(E149+E151+E153+E155)</f>
        <v>31069.399999999998</v>
      </c>
      <c r="F148" s="19">
        <f>SUM(G148+H148)</f>
        <v>200</v>
      </c>
      <c r="G148" s="19">
        <f>SUM(G149+G155+G151+G153)</f>
        <v>200</v>
      </c>
      <c r="H148" s="19">
        <f aca="true" t="shared" si="11" ref="F148:H153">SUM(H149)</f>
        <v>0</v>
      </c>
      <c r="I148" s="19">
        <f aca="true" t="shared" si="12" ref="I148:I154">SUM(E148+F148)</f>
        <v>31269.399999999998</v>
      </c>
    </row>
    <row r="149" spans="1:9" ht="12.75">
      <c r="A149" s="47"/>
      <c r="B149" s="25" t="s">
        <v>403</v>
      </c>
      <c r="C149" s="80" t="s">
        <v>404</v>
      </c>
      <c r="D149" s="80"/>
      <c r="E149" s="19">
        <f>SUM(E150)</f>
        <v>9456.3</v>
      </c>
      <c r="F149" s="19">
        <f t="shared" si="11"/>
        <v>0</v>
      </c>
      <c r="G149" s="19">
        <f t="shared" si="11"/>
        <v>0</v>
      </c>
      <c r="H149" s="19">
        <f t="shared" si="11"/>
        <v>0</v>
      </c>
      <c r="I149" s="19">
        <f t="shared" si="12"/>
        <v>9456.3</v>
      </c>
    </row>
    <row r="150" spans="1:9" ht="12.75">
      <c r="A150" s="47"/>
      <c r="B150" s="25" t="s">
        <v>236</v>
      </c>
      <c r="C150" s="80" t="s">
        <v>404</v>
      </c>
      <c r="D150" s="80" t="s">
        <v>237</v>
      </c>
      <c r="E150" s="19">
        <v>9456.3</v>
      </c>
      <c r="F150" s="81">
        <f>SUM(G150+H150)</f>
        <v>0</v>
      </c>
      <c r="G150" s="81">
        <v>0</v>
      </c>
      <c r="H150" s="81">
        <v>0</v>
      </c>
      <c r="I150" s="19">
        <f t="shared" si="12"/>
        <v>9456.3</v>
      </c>
    </row>
    <row r="151" spans="1:9" ht="12.75">
      <c r="A151" s="47"/>
      <c r="B151" s="25" t="s">
        <v>405</v>
      </c>
      <c r="C151" s="80" t="s">
        <v>406</v>
      </c>
      <c r="D151" s="80"/>
      <c r="E151" s="19">
        <f>SUM(E152)</f>
        <v>4855.6</v>
      </c>
      <c r="F151" s="19">
        <f t="shared" si="11"/>
        <v>0</v>
      </c>
      <c r="G151" s="19">
        <f t="shared" si="11"/>
        <v>0</v>
      </c>
      <c r="H151" s="19">
        <f t="shared" si="11"/>
        <v>0</v>
      </c>
      <c r="I151" s="19">
        <f t="shared" si="12"/>
        <v>4855.6</v>
      </c>
    </row>
    <row r="152" spans="1:9" ht="12.75">
      <c r="A152" s="47"/>
      <c r="B152" s="25" t="s">
        <v>236</v>
      </c>
      <c r="C152" s="80" t="s">
        <v>406</v>
      </c>
      <c r="D152" s="80" t="s">
        <v>237</v>
      </c>
      <c r="E152" s="19">
        <v>4855.6</v>
      </c>
      <c r="F152" s="81">
        <f>SUM(G152+H152)</f>
        <v>0</v>
      </c>
      <c r="G152" s="81">
        <v>0</v>
      </c>
      <c r="H152" s="81">
        <v>0</v>
      </c>
      <c r="I152" s="19">
        <f t="shared" si="12"/>
        <v>4855.6</v>
      </c>
    </row>
    <row r="153" spans="1:9" ht="30" customHeight="1">
      <c r="A153" s="47"/>
      <c r="B153" s="25" t="s">
        <v>407</v>
      </c>
      <c r="C153" s="80" t="s">
        <v>408</v>
      </c>
      <c r="D153" s="80"/>
      <c r="E153" s="19">
        <f>SUM(E154)</f>
        <v>7675.7</v>
      </c>
      <c r="F153" s="19">
        <f t="shared" si="11"/>
        <v>200</v>
      </c>
      <c r="G153" s="19">
        <f t="shared" si="11"/>
        <v>200</v>
      </c>
      <c r="H153" s="19">
        <f t="shared" si="11"/>
        <v>0</v>
      </c>
      <c r="I153" s="19">
        <f t="shared" si="12"/>
        <v>7875.7</v>
      </c>
    </row>
    <row r="154" spans="1:9" ht="12.75">
      <c r="A154" s="47"/>
      <c r="B154" s="25" t="s">
        <v>236</v>
      </c>
      <c r="C154" s="80" t="s">
        <v>408</v>
      </c>
      <c r="D154" s="80" t="s">
        <v>237</v>
      </c>
      <c r="E154" s="19">
        <v>7675.7</v>
      </c>
      <c r="F154" s="81">
        <f>SUM(G154+H154)</f>
        <v>200</v>
      </c>
      <c r="G154" s="81">
        <v>200</v>
      </c>
      <c r="H154" s="81">
        <v>0</v>
      </c>
      <c r="I154" s="19">
        <f t="shared" si="12"/>
        <v>7875.7</v>
      </c>
    </row>
    <row r="155" spans="1:9" ht="32.25" customHeight="1">
      <c r="A155" s="47"/>
      <c r="B155" s="25" t="s">
        <v>409</v>
      </c>
      <c r="C155" s="80" t="s">
        <v>410</v>
      </c>
      <c r="D155" s="80"/>
      <c r="E155" s="19">
        <f>SUM(E156)</f>
        <v>9081.8</v>
      </c>
      <c r="F155" s="19">
        <f>SUM(F156)</f>
        <v>0</v>
      </c>
      <c r="G155" s="19">
        <f>SUM(G156)</f>
        <v>0</v>
      </c>
      <c r="H155" s="19">
        <f>SUM(H156)</f>
        <v>0</v>
      </c>
      <c r="I155" s="19">
        <f>SUM(I156)</f>
        <v>9081.8</v>
      </c>
    </row>
    <row r="156" spans="1:9" ht="12.75">
      <c r="A156" s="47"/>
      <c r="B156" s="4" t="s">
        <v>316</v>
      </c>
      <c r="C156" s="80" t="s">
        <v>411</v>
      </c>
      <c r="D156" s="80" t="s">
        <v>317</v>
      </c>
      <c r="E156" s="19">
        <v>9081.8</v>
      </c>
      <c r="F156" s="81">
        <f>SUM(G156+H156)</f>
        <v>0</v>
      </c>
      <c r="G156" s="81">
        <v>0</v>
      </c>
      <c r="H156" s="81"/>
      <c r="I156" s="81">
        <f>SUM(E156+F156)</f>
        <v>9081.8</v>
      </c>
    </row>
    <row r="157" spans="1:9" ht="47.25" customHeight="1">
      <c r="A157" s="41">
        <v>14</v>
      </c>
      <c r="B157" s="13" t="s">
        <v>412</v>
      </c>
      <c r="C157" s="77" t="s">
        <v>413</v>
      </c>
      <c r="D157" s="77"/>
      <c r="E157" s="14">
        <f>SUM(E158)</f>
        <v>1170.3</v>
      </c>
      <c r="F157" s="74">
        <f>SUM(G157+H157)</f>
        <v>-433</v>
      </c>
      <c r="G157" s="74">
        <f>SUM(G158)</f>
        <v>-433</v>
      </c>
      <c r="H157" s="74"/>
      <c r="I157" s="74">
        <f>SUM(E157+F157)</f>
        <v>737.3</v>
      </c>
    </row>
    <row r="158" spans="1:9" ht="18.75" customHeight="1">
      <c r="A158" s="47"/>
      <c r="B158" s="25" t="s">
        <v>414</v>
      </c>
      <c r="C158" s="80" t="s">
        <v>415</v>
      </c>
      <c r="D158" s="80"/>
      <c r="E158" s="19">
        <f>SUM(E160)</f>
        <v>1170.3</v>
      </c>
      <c r="F158" s="81">
        <f>SUM(G158+H158)</f>
        <v>-433</v>
      </c>
      <c r="G158" s="81">
        <f>SUM(G159)</f>
        <v>-433</v>
      </c>
      <c r="H158" s="81"/>
      <c r="I158" s="81">
        <f>SUM(E158+F158)</f>
        <v>737.3</v>
      </c>
    </row>
    <row r="159" spans="1:9" ht="30.75" customHeight="1">
      <c r="A159" s="47"/>
      <c r="B159" s="25" t="s">
        <v>416</v>
      </c>
      <c r="C159" s="80" t="s">
        <v>417</v>
      </c>
      <c r="D159" s="80"/>
      <c r="E159" s="19">
        <f>SUM(E160)</f>
        <v>1170.3</v>
      </c>
      <c r="F159" s="81">
        <f>SUM(G159+H159)</f>
        <v>-433</v>
      </c>
      <c r="G159" s="81">
        <f>SUM(G160)</f>
        <v>-433</v>
      </c>
      <c r="H159" s="81"/>
      <c r="I159" s="81">
        <f>SUM(E159+F159)</f>
        <v>737.3</v>
      </c>
    </row>
    <row r="160" spans="1:9" ht="12.75">
      <c r="A160" s="47"/>
      <c r="B160" s="25" t="s">
        <v>236</v>
      </c>
      <c r="C160" s="80" t="s">
        <v>418</v>
      </c>
      <c r="D160" s="80" t="s">
        <v>237</v>
      </c>
      <c r="E160" s="19">
        <v>1170.3</v>
      </c>
      <c r="F160" s="81">
        <f>SUM(G160+H160)</f>
        <v>-433</v>
      </c>
      <c r="G160" s="81">
        <v>-433</v>
      </c>
      <c r="H160" s="81"/>
      <c r="I160" s="81">
        <f>SUM(E160+F160)</f>
        <v>737.3</v>
      </c>
    </row>
    <row r="161" spans="1:9" ht="12.75">
      <c r="A161" s="41">
        <v>15</v>
      </c>
      <c r="B161" s="13" t="s">
        <v>419</v>
      </c>
      <c r="C161" s="77" t="s">
        <v>420</v>
      </c>
      <c r="D161" s="77"/>
      <c r="E161" s="14">
        <f>SUM(E162+E169+E178)</f>
        <v>43653.9</v>
      </c>
      <c r="F161" s="14">
        <f>SUM(F162+F169+F178)</f>
        <v>433</v>
      </c>
      <c r="G161" s="14">
        <f>SUM(G162+G169+G178)</f>
        <v>433</v>
      </c>
      <c r="H161" s="14">
        <f>SUM(H162+H169+H178)</f>
        <v>0</v>
      </c>
      <c r="I161" s="14">
        <f>SUM(I162+I169+I178)</f>
        <v>44086.9</v>
      </c>
    </row>
    <row r="162" spans="1:9" ht="12.75">
      <c r="A162" s="47"/>
      <c r="B162" s="25" t="s">
        <v>421</v>
      </c>
      <c r="C162" s="80" t="s">
        <v>422</v>
      </c>
      <c r="D162" s="80"/>
      <c r="E162" s="19">
        <f>SUM(E163+E165+E167)</f>
        <v>25339.2</v>
      </c>
      <c r="F162" s="19">
        <f>SUM(F163+F165+F167)</f>
        <v>0</v>
      </c>
      <c r="G162" s="19">
        <f>SUM(G163+G165+G167)</f>
        <v>0</v>
      </c>
      <c r="H162" s="19">
        <f>SUM(H163+H165+H167)</f>
        <v>0</v>
      </c>
      <c r="I162" s="19">
        <f>SUM(I163+I165+I167)</f>
        <v>25339.2</v>
      </c>
    </row>
    <row r="163" spans="1:9" ht="34.5" customHeight="1">
      <c r="A163" s="47"/>
      <c r="B163" s="25" t="s">
        <v>423</v>
      </c>
      <c r="C163" s="80" t="s">
        <v>424</v>
      </c>
      <c r="D163" s="80"/>
      <c r="E163" s="19">
        <f>SUM(E164)</f>
        <v>20207</v>
      </c>
      <c r="F163" s="19">
        <f>SUM(F164)</f>
        <v>0</v>
      </c>
      <c r="G163" s="19">
        <f>SUM(G164)</f>
        <v>0</v>
      </c>
      <c r="H163" s="19">
        <f>SUM(H164)</f>
        <v>0</v>
      </c>
      <c r="I163" s="19">
        <f>SUM(I164)</f>
        <v>20207</v>
      </c>
    </row>
    <row r="164" spans="1:9" ht="12.75">
      <c r="A164" s="47"/>
      <c r="B164" s="4" t="s">
        <v>316</v>
      </c>
      <c r="C164" s="80" t="s">
        <v>424</v>
      </c>
      <c r="D164" s="80" t="s">
        <v>317</v>
      </c>
      <c r="E164" s="19">
        <v>20207</v>
      </c>
      <c r="F164" s="81">
        <f>SUM(G164+H164)</f>
        <v>0</v>
      </c>
      <c r="G164" s="81">
        <v>0</v>
      </c>
      <c r="H164" s="81"/>
      <c r="I164" s="81">
        <f>SUM(E164+F164)</f>
        <v>20207</v>
      </c>
    </row>
    <row r="165" spans="1:9" ht="12.75">
      <c r="A165" s="47"/>
      <c r="B165" s="4" t="s">
        <v>425</v>
      </c>
      <c r="C165" s="80" t="s">
        <v>426</v>
      </c>
      <c r="D165" s="80"/>
      <c r="E165" s="19">
        <f>SUM(E166)</f>
        <v>4635.4</v>
      </c>
      <c r="F165" s="19">
        <f>SUM(F166)</f>
        <v>0</v>
      </c>
      <c r="G165" s="19">
        <f>SUM(G166)</f>
        <v>0</v>
      </c>
      <c r="H165" s="19">
        <f>SUM(H166)</f>
        <v>0</v>
      </c>
      <c r="I165" s="19">
        <f>SUM(I166)</f>
        <v>4635.4</v>
      </c>
    </row>
    <row r="166" spans="1:9" ht="12.75">
      <c r="A166" s="47"/>
      <c r="B166" s="4" t="s">
        <v>316</v>
      </c>
      <c r="C166" s="80" t="s">
        <v>426</v>
      </c>
      <c r="D166" s="80" t="s">
        <v>317</v>
      </c>
      <c r="E166" s="19">
        <v>4635.4</v>
      </c>
      <c r="F166" s="81">
        <f>SUM(G166+H166)</f>
        <v>0</v>
      </c>
      <c r="G166" s="81">
        <v>0</v>
      </c>
      <c r="H166" s="81">
        <v>0</v>
      </c>
      <c r="I166" s="81">
        <f>SUM(E166+F166)</f>
        <v>4635.4</v>
      </c>
    </row>
    <row r="167" spans="1:9" ht="12.75">
      <c r="A167" s="47"/>
      <c r="B167" s="4" t="s">
        <v>425</v>
      </c>
      <c r="C167" s="80" t="s">
        <v>427</v>
      </c>
      <c r="D167" s="80"/>
      <c r="E167" s="19">
        <f>SUM(E168)</f>
        <v>496.8</v>
      </c>
      <c r="F167" s="81">
        <f>SUM(F168)</f>
        <v>0</v>
      </c>
      <c r="G167" s="81">
        <f>SUM(G168)</f>
        <v>0</v>
      </c>
      <c r="H167" s="81">
        <f>SUM(H168)</f>
        <v>0</v>
      </c>
      <c r="I167" s="81">
        <f>SUM(I168)</f>
        <v>496.8</v>
      </c>
    </row>
    <row r="168" spans="1:9" ht="47.25" customHeight="1">
      <c r="A168" s="47"/>
      <c r="B168" s="4" t="s">
        <v>316</v>
      </c>
      <c r="C168" s="80" t="s">
        <v>427</v>
      </c>
      <c r="D168" s="80" t="s">
        <v>317</v>
      </c>
      <c r="E168" s="19">
        <v>496.8</v>
      </c>
      <c r="F168" s="81">
        <f>SUM(G168+H168)</f>
        <v>0</v>
      </c>
      <c r="G168" s="81">
        <v>0</v>
      </c>
      <c r="H168" s="81">
        <v>0</v>
      </c>
      <c r="I168" s="81">
        <f>SUM(E168+F168)</f>
        <v>496.8</v>
      </c>
    </row>
    <row r="169" spans="1:9" ht="15.75" customHeight="1">
      <c r="A169" s="47"/>
      <c r="B169" s="25" t="s">
        <v>428</v>
      </c>
      <c r="C169" s="80" t="s">
        <v>429</v>
      </c>
      <c r="D169" s="80"/>
      <c r="E169" s="19">
        <f>SUM(E170+E172+E174+E176)</f>
        <v>15230.7</v>
      </c>
      <c r="F169" s="19">
        <f>SUM(F170+F172+F174+F176)</f>
        <v>0</v>
      </c>
      <c r="G169" s="19">
        <f>SUM(G170+G172+G174+G176)</f>
        <v>0</v>
      </c>
      <c r="H169" s="19">
        <f>SUM(H170+H172+H174+H176)</f>
        <v>0</v>
      </c>
      <c r="I169" s="19">
        <f>SUM(I170+I172+I174+I176)</f>
        <v>15230.7</v>
      </c>
    </row>
    <row r="170" spans="1:9" ht="34.5" customHeight="1">
      <c r="A170" s="47"/>
      <c r="B170" s="25" t="s">
        <v>430</v>
      </c>
      <c r="C170" s="80" t="s">
        <v>431</v>
      </c>
      <c r="D170" s="80"/>
      <c r="E170" s="19">
        <f>SUM(E171)</f>
        <v>11793.7</v>
      </c>
      <c r="F170" s="81">
        <f>SUM(G170)</f>
        <v>0</v>
      </c>
      <c r="G170" s="81">
        <f>SUM(G171)</f>
        <v>0</v>
      </c>
      <c r="H170" s="81"/>
      <c r="I170" s="19">
        <f>SUM(E170+F170)</f>
        <v>11793.7</v>
      </c>
    </row>
    <row r="171" spans="1:9" ht="12.75">
      <c r="A171" s="47"/>
      <c r="B171" s="4" t="s">
        <v>316</v>
      </c>
      <c r="C171" s="80" t="s">
        <v>431</v>
      </c>
      <c r="D171" s="80" t="s">
        <v>317</v>
      </c>
      <c r="E171" s="19">
        <v>11793.7</v>
      </c>
      <c r="F171" s="81">
        <f>SUM(G171+H171)</f>
        <v>0</v>
      </c>
      <c r="G171" s="81">
        <v>0</v>
      </c>
      <c r="H171" s="81"/>
      <c r="I171" s="81">
        <f>SUM(E171+F171)</f>
        <v>11793.7</v>
      </c>
    </row>
    <row r="172" spans="1:9" ht="12.75">
      <c r="A172" s="47"/>
      <c r="B172" s="4" t="s">
        <v>425</v>
      </c>
      <c r="C172" s="80" t="s">
        <v>432</v>
      </c>
      <c r="D172" s="80"/>
      <c r="E172" s="19">
        <f>SUM(E173)</f>
        <v>2772.2</v>
      </c>
      <c r="F172" s="19">
        <f>SUM(F173)</f>
        <v>0</v>
      </c>
      <c r="G172" s="19">
        <f>SUM(G173)</f>
        <v>0</v>
      </c>
      <c r="H172" s="19">
        <f>SUM(H173)</f>
        <v>0</v>
      </c>
      <c r="I172" s="19">
        <f>SUM(I173)</f>
        <v>2772.2</v>
      </c>
    </row>
    <row r="173" spans="1:9" ht="12.75">
      <c r="A173" s="47"/>
      <c r="B173" s="4" t="s">
        <v>316</v>
      </c>
      <c r="C173" s="80" t="s">
        <v>432</v>
      </c>
      <c r="D173" s="80" t="s">
        <v>317</v>
      </c>
      <c r="E173" s="19">
        <v>2772.2</v>
      </c>
      <c r="F173" s="81">
        <f>SUM(G173+H173)</f>
        <v>0</v>
      </c>
      <c r="G173" s="81">
        <v>0</v>
      </c>
      <c r="H173" s="81">
        <v>0</v>
      </c>
      <c r="I173" s="81">
        <f>SUM(E173+F173)</f>
        <v>2772.2</v>
      </c>
    </row>
    <row r="174" spans="1:9" ht="12.75">
      <c r="A174" s="47"/>
      <c r="B174" s="4" t="s">
        <v>425</v>
      </c>
      <c r="C174" s="80" t="s">
        <v>433</v>
      </c>
      <c r="D174" s="80"/>
      <c r="E174" s="19">
        <f>SUM(E175)</f>
        <v>364.8</v>
      </c>
      <c r="F174" s="81">
        <f>SUM(F175)</f>
        <v>0</v>
      </c>
      <c r="G174" s="81">
        <f>SUM(G175)</f>
        <v>0</v>
      </c>
      <c r="H174" s="81">
        <f>SUM(H175)</f>
        <v>0</v>
      </c>
      <c r="I174" s="81">
        <f>SUM(I175)</f>
        <v>364.8</v>
      </c>
    </row>
    <row r="175" spans="1:9" ht="12.75">
      <c r="A175" s="47"/>
      <c r="B175" s="4" t="s">
        <v>316</v>
      </c>
      <c r="C175" s="80" t="s">
        <v>433</v>
      </c>
      <c r="D175" s="80" t="s">
        <v>317</v>
      </c>
      <c r="E175" s="19">
        <v>364.8</v>
      </c>
      <c r="F175" s="81">
        <f>SUM(G175+H175)</f>
        <v>0</v>
      </c>
      <c r="G175" s="81">
        <v>0</v>
      </c>
      <c r="H175" s="81">
        <v>0</v>
      </c>
      <c r="I175" s="81">
        <f>SUM(E175+F175)</f>
        <v>364.8</v>
      </c>
    </row>
    <row r="176" spans="1:9" ht="12.75">
      <c r="A176" s="47"/>
      <c r="B176" s="25" t="s">
        <v>434</v>
      </c>
      <c r="C176" s="80" t="s">
        <v>435</v>
      </c>
      <c r="D176" s="80"/>
      <c r="E176" s="19">
        <f>SUM(E177)</f>
        <v>300</v>
      </c>
      <c r="F176" s="81">
        <f>SUM(G176+H176)</f>
        <v>0</v>
      </c>
      <c r="G176" s="81">
        <f>SUM(G177)</f>
        <v>0</v>
      </c>
      <c r="H176" s="81">
        <f>SUM(H177)</f>
        <v>0</v>
      </c>
      <c r="I176" s="81">
        <f>SUM(E176+F176)</f>
        <v>300</v>
      </c>
    </row>
    <row r="177" spans="1:9" ht="12.75">
      <c r="A177" s="47"/>
      <c r="B177" s="4" t="s">
        <v>316</v>
      </c>
      <c r="C177" s="80" t="s">
        <v>435</v>
      </c>
      <c r="D177" s="80" t="s">
        <v>317</v>
      </c>
      <c r="E177" s="19">
        <v>300</v>
      </c>
      <c r="F177" s="81">
        <f>SUM(G177+H177)</f>
        <v>0</v>
      </c>
      <c r="G177" s="81">
        <v>0</v>
      </c>
      <c r="H177" s="81">
        <v>0</v>
      </c>
      <c r="I177" s="81">
        <f>SUM(E177+F177)</f>
        <v>300</v>
      </c>
    </row>
    <row r="178" spans="1:9" ht="12.75">
      <c r="A178" s="47"/>
      <c r="B178" s="25" t="s">
        <v>436</v>
      </c>
      <c r="C178" s="80" t="s">
        <v>437</v>
      </c>
      <c r="D178" s="80"/>
      <c r="E178" s="19">
        <f aca="true" t="shared" si="13" ref="E178:G179">SUM(E179)</f>
        <v>3084</v>
      </c>
      <c r="F178" s="19">
        <f t="shared" si="13"/>
        <v>433</v>
      </c>
      <c r="G178" s="19">
        <f t="shared" si="13"/>
        <v>433</v>
      </c>
      <c r="H178" s="19">
        <f>SUM(H186+H182)</f>
        <v>0</v>
      </c>
      <c r="I178" s="19">
        <f>SUM(E178+F178)</f>
        <v>3517</v>
      </c>
    </row>
    <row r="179" spans="1:9" ht="18" customHeight="1">
      <c r="A179" s="47"/>
      <c r="B179" s="25" t="s">
        <v>438</v>
      </c>
      <c r="C179" s="80" t="s">
        <v>439</v>
      </c>
      <c r="D179" s="80"/>
      <c r="E179" s="19">
        <f t="shared" si="13"/>
        <v>3084</v>
      </c>
      <c r="F179" s="19">
        <f t="shared" si="13"/>
        <v>433</v>
      </c>
      <c r="G179" s="19">
        <f t="shared" si="13"/>
        <v>433</v>
      </c>
      <c r="H179" s="19">
        <f>SUM(H180)</f>
        <v>0</v>
      </c>
      <c r="I179" s="19">
        <f>SUM(I180)</f>
        <v>3517</v>
      </c>
    </row>
    <row r="180" spans="1:9" ht="12.75">
      <c r="A180" s="47"/>
      <c r="B180" s="25" t="s">
        <v>236</v>
      </c>
      <c r="C180" s="80" t="s">
        <v>440</v>
      </c>
      <c r="D180" s="80" t="s">
        <v>237</v>
      </c>
      <c r="E180" s="19">
        <v>3084</v>
      </c>
      <c r="F180" s="81">
        <f>SUM(G180)</f>
        <v>433</v>
      </c>
      <c r="G180" s="81">
        <v>433</v>
      </c>
      <c r="H180" s="81"/>
      <c r="I180" s="19">
        <f>SUM(E180+F180)</f>
        <v>3517</v>
      </c>
    </row>
    <row r="181" spans="1:9" ht="49.5" customHeight="1">
      <c r="A181" s="41">
        <v>16</v>
      </c>
      <c r="B181" s="13" t="s">
        <v>441</v>
      </c>
      <c r="C181" s="77" t="s">
        <v>442</v>
      </c>
      <c r="D181" s="77"/>
      <c r="E181" s="14">
        <f>SUM(E182+E185)</f>
        <v>2620.2</v>
      </c>
      <c r="F181" s="14">
        <f>SUM(F182+F185+F190)</f>
        <v>154</v>
      </c>
      <c r="G181" s="14">
        <f>SUM(G182+G185+G190)</f>
        <v>154</v>
      </c>
      <c r="H181" s="14">
        <f>SUM(H182+H185+H190)</f>
        <v>0</v>
      </c>
      <c r="I181" s="14">
        <f>SUM(E181+F181)</f>
        <v>2774.2</v>
      </c>
    </row>
    <row r="182" spans="1:9" ht="30" customHeight="1">
      <c r="A182" s="47"/>
      <c r="B182" s="25" t="s">
        <v>443</v>
      </c>
      <c r="C182" s="80" t="s">
        <v>444</v>
      </c>
      <c r="D182" s="80"/>
      <c r="E182" s="19">
        <f>SUM(E183)</f>
        <v>281.2</v>
      </c>
      <c r="F182" s="81">
        <f>SUM(G182+H182)</f>
        <v>0</v>
      </c>
      <c r="G182" s="81">
        <f>SUM(G184)</f>
        <v>0</v>
      </c>
      <c r="H182" s="81"/>
      <c r="I182" s="81">
        <f>SUM(E182+F182)</f>
        <v>281.2</v>
      </c>
    </row>
    <row r="183" spans="1:9" ht="30.75" customHeight="1">
      <c r="A183" s="47"/>
      <c r="B183" s="25" t="s">
        <v>445</v>
      </c>
      <c r="C183" s="80" t="s">
        <v>446</v>
      </c>
      <c r="D183" s="80"/>
      <c r="E183" s="19">
        <f>SUM(E184)</f>
        <v>281.2</v>
      </c>
      <c r="F183" s="19">
        <f>SUM(F184)</f>
        <v>0</v>
      </c>
      <c r="G183" s="19">
        <f>SUM(G184)</f>
        <v>0</v>
      </c>
      <c r="H183" s="19">
        <f>SUM(H184)</f>
        <v>0</v>
      </c>
      <c r="I183" s="19">
        <f>SUM(I184)</f>
        <v>281.2</v>
      </c>
    </row>
    <row r="184" spans="1:9" ht="30" customHeight="1">
      <c r="A184" s="47"/>
      <c r="B184" s="25" t="s">
        <v>255</v>
      </c>
      <c r="C184" s="80" t="s">
        <v>446</v>
      </c>
      <c r="D184" s="80" t="s">
        <v>256</v>
      </c>
      <c r="E184" s="19">
        <v>281.2</v>
      </c>
      <c r="F184" s="81">
        <f>SUM(G184+H184)</f>
        <v>0</v>
      </c>
      <c r="G184" s="81">
        <v>0</v>
      </c>
      <c r="H184" s="81"/>
      <c r="I184" s="81">
        <f>SUM(E184+F184)</f>
        <v>281.2</v>
      </c>
    </row>
    <row r="185" spans="1:9" ht="31.5" customHeight="1">
      <c r="A185" s="47"/>
      <c r="B185" s="25" t="s">
        <v>447</v>
      </c>
      <c r="C185" s="80" t="s">
        <v>448</v>
      </c>
      <c r="D185" s="80"/>
      <c r="E185" s="19">
        <f>SUM(E186+E190+E188)</f>
        <v>2339</v>
      </c>
      <c r="F185" s="19">
        <f>SUM(F186+F190+F188)</f>
        <v>154</v>
      </c>
      <c r="G185" s="19">
        <f>SUM(G186+G190+G188)</f>
        <v>154</v>
      </c>
      <c r="H185" s="19">
        <f>SUM(H186+H190+H188)</f>
        <v>0</v>
      </c>
      <c r="I185" s="19">
        <f>SUM(I186+I190+I188)</f>
        <v>2493</v>
      </c>
    </row>
    <row r="186" spans="1:9" ht="12.75">
      <c r="A186" s="47"/>
      <c r="B186" s="25" t="s">
        <v>449</v>
      </c>
      <c r="C186" s="80" t="s">
        <v>450</v>
      </c>
      <c r="D186" s="80"/>
      <c r="E186" s="19">
        <f>SUM(E187)</f>
        <v>1200</v>
      </c>
      <c r="F186" s="81">
        <f>SUM(G186+H186)</f>
        <v>0</v>
      </c>
      <c r="G186" s="81">
        <f>SUM(G187)</f>
        <v>0</v>
      </c>
      <c r="H186" s="81"/>
      <c r="I186" s="81">
        <f aca="true" t="shared" si="14" ref="I186:I192">SUM(E186+F186)</f>
        <v>1200</v>
      </c>
    </row>
    <row r="187" spans="1:9" ht="30" customHeight="1">
      <c r="A187" s="47"/>
      <c r="B187" s="25" t="s">
        <v>255</v>
      </c>
      <c r="C187" s="80" t="s">
        <v>450</v>
      </c>
      <c r="D187" s="80" t="s">
        <v>256</v>
      </c>
      <c r="E187" s="19">
        <v>1200</v>
      </c>
      <c r="F187" s="81">
        <f>SUM(G187+H187)</f>
        <v>0</v>
      </c>
      <c r="G187" s="81">
        <v>0</v>
      </c>
      <c r="H187" s="81"/>
      <c r="I187" s="81">
        <f t="shared" si="14"/>
        <v>1200</v>
      </c>
    </row>
    <row r="188" spans="1:9" ht="19.5" customHeight="1">
      <c r="A188" s="47"/>
      <c r="B188" s="25" t="s">
        <v>451</v>
      </c>
      <c r="C188" s="80" t="s">
        <v>452</v>
      </c>
      <c r="D188" s="80"/>
      <c r="E188" s="19">
        <f>SUM(E189)</f>
        <v>702</v>
      </c>
      <c r="F188" s="81">
        <f>SUM(G188+H188)</f>
        <v>154</v>
      </c>
      <c r="G188" s="81">
        <f>SUM(G189)</f>
        <v>154</v>
      </c>
      <c r="H188" s="81"/>
      <c r="I188" s="81">
        <f t="shared" si="14"/>
        <v>856</v>
      </c>
    </row>
    <row r="189" spans="1:9" ht="30" customHeight="1">
      <c r="A189" s="47"/>
      <c r="B189" s="25" t="s">
        <v>255</v>
      </c>
      <c r="C189" s="80" t="s">
        <v>452</v>
      </c>
      <c r="D189" s="80" t="s">
        <v>256</v>
      </c>
      <c r="E189" s="19">
        <v>702</v>
      </c>
      <c r="F189" s="81">
        <f>SUM(G189+H189)</f>
        <v>154</v>
      </c>
      <c r="G189" s="81">
        <v>154</v>
      </c>
      <c r="H189" s="81"/>
      <c r="I189" s="81">
        <f t="shared" si="14"/>
        <v>856</v>
      </c>
    </row>
    <row r="190" spans="1:9" ht="34.5" customHeight="1">
      <c r="A190" s="47"/>
      <c r="B190" s="25" t="s">
        <v>453</v>
      </c>
      <c r="C190" s="80" t="s">
        <v>454</v>
      </c>
      <c r="D190" s="80"/>
      <c r="E190" s="19">
        <f>SUM(E191)</f>
        <v>437</v>
      </c>
      <c r="F190" s="81"/>
      <c r="G190" s="81"/>
      <c r="H190" s="81"/>
      <c r="I190" s="81">
        <f t="shared" si="14"/>
        <v>437</v>
      </c>
    </row>
    <row r="191" spans="1:9" ht="30" customHeight="1">
      <c r="A191" s="47"/>
      <c r="B191" s="25" t="s">
        <v>255</v>
      </c>
      <c r="C191" s="80" t="s">
        <v>454</v>
      </c>
      <c r="D191" s="80" t="s">
        <v>256</v>
      </c>
      <c r="E191" s="19">
        <v>437</v>
      </c>
      <c r="F191" s="81">
        <f>SUM(G191+H191)</f>
        <v>0</v>
      </c>
      <c r="G191" s="81">
        <v>0</v>
      </c>
      <c r="H191" s="81"/>
      <c r="I191" s="81">
        <f t="shared" si="14"/>
        <v>437</v>
      </c>
    </row>
    <row r="192" spans="1:9" ht="12.75">
      <c r="A192" s="41">
        <v>17</v>
      </c>
      <c r="B192" s="13" t="s">
        <v>455</v>
      </c>
      <c r="C192" s="77" t="s">
        <v>456</v>
      </c>
      <c r="D192" s="77"/>
      <c r="E192" s="14">
        <f>SUM(E193)</f>
        <v>11002.7</v>
      </c>
      <c r="F192" s="14">
        <f>SUM(F193)</f>
        <v>0</v>
      </c>
      <c r="G192" s="14">
        <f>SUM(G193)</f>
        <v>0</v>
      </c>
      <c r="H192" s="14">
        <f>SUM(H193)</f>
        <v>0</v>
      </c>
      <c r="I192" s="74">
        <f t="shared" si="14"/>
        <v>11002.7</v>
      </c>
    </row>
    <row r="193" spans="1:9" ht="17.25" customHeight="1">
      <c r="A193" s="47"/>
      <c r="B193" s="25" t="s">
        <v>457</v>
      </c>
      <c r="C193" s="80" t="s">
        <v>458</v>
      </c>
      <c r="D193" s="80"/>
      <c r="E193" s="19">
        <f>SUM(E194+E196+E200+E198)</f>
        <v>11002.7</v>
      </c>
      <c r="F193" s="19">
        <f>SUM(F194+F196+F200+F198)</f>
        <v>0</v>
      </c>
      <c r="G193" s="19">
        <f>SUM(G194+G196+G200+G198)</f>
        <v>0</v>
      </c>
      <c r="H193" s="19">
        <f>SUM(H194+H196+H200+H198)</f>
        <v>0</v>
      </c>
      <c r="I193" s="19">
        <f>SUM(I194+I196+I200+I198)</f>
        <v>11002.7</v>
      </c>
    </row>
    <row r="194" spans="1:9" ht="12.75">
      <c r="A194" s="47"/>
      <c r="B194" s="25" t="s">
        <v>459</v>
      </c>
      <c r="C194" s="80" t="s">
        <v>460</v>
      </c>
      <c r="D194" s="80"/>
      <c r="E194" s="19">
        <f>SUM(E195)</f>
        <v>2449.5</v>
      </c>
      <c r="F194" s="19">
        <f>SUM(F195)</f>
        <v>-59.2</v>
      </c>
      <c r="G194" s="19">
        <f>SUM(G195)</f>
        <v>-59.2</v>
      </c>
      <c r="H194" s="19">
        <f>SUM(H195)</f>
        <v>0</v>
      </c>
      <c r="I194" s="19">
        <f>SUM(I195)</f>
        <v>2390.3</v>
      </c>
    </row>
    <row r="195" spans="1:9" ht="33" customHeight="1">
      <c r="A195" s="47"/>
      <c r="B195" s="25" t="s">
        <v>236</v>
      </c>
      <c r="C195" s="80" t="s">
        <v>460</v>
      </c>
      <c r="D195" s="80" t="s">
        <v>237</v>
      </c>
      <c r="E195" s="19">
        <v>2449.5</v>
      </c>
      <c r="F195" s="81">
        <f>SUM(G195+H195)</f>
        <v>-59.2</v>
      </c>
      <c r="G195" s="81">
        <v>-59.2</v>
      </c>
      <c r="H195" s="81"/>
      <c r="I195" s="81">
        <f>SUM(E195+F195)</f>
        <v>2390.3</v>
      </c>
    </row>
    <row r="196" spans="1:9" ht="30.75" customHeight="1">
      <c r="A196" s="47"/>
      <c r="B196" s="25" t="s">
        <v>423</v>
      </c>
      <c r="C196" s="80" t="s">
        <v>461</v>
      </c>
      <c r="D196" s="80"/>
      <c r="E196" s="19">
        <f>SUM(E197)</f>
        <v>7943.8</v>
      </c>
      <c r="F196" s="19">
        <f>SUM(F197)</f>
        <v>59.2</v>
      </c>
      <c r="G196" s="19">
        <f>SUM(G197)</f>
        <v>59.2</v>
      </c>
      <c r="H196" s="19">
        <f>SUM(H197)</f>
        <v>0</v>
      </c>
      <c r="I196" s="19">
        <f>SUM(I197)</f>
        <v>8003</v>
      </c>
    </row>
    <row r="197" spans="1:9" ht="48" customHeight="1">
      <c r="A197" s="47"/>
      <c r="B197" s="4" t="s">
        <v>316</v>
      </c>
      <c r="C197" s="80" t="s">
        <v>461</v>
      </c>
      <c r="D197" s="80" t="s">
        <v>317</v>
      </c>
      <c r="E197" s="19">
        <v>7943.8</v>
      </c>
      <c r="F197" s="81">
        <f>SUM(G197+H197)</f>
        <v>59.2</v>
      </c>
      <c r="G197" s="81">
        <v>59.2</v>
      </c>
      <c r="H197" s="81">
        <v>0</v>
      </c>
      <c r="I197" s="81">
        <f>SUM(E197+F197)</f>
        <v>8003</v>
      </c>
    </row>
    <row r="198" spans="1:9" ht="33" customHeight="1">
      <c r="A198" s="47"/>
      <c r="B198" s="4" t="s">
        <v>462</v>
      </c>
      <c r="C198" s="80" t="s">
        <v>463</v>
      </c>
      <c r="D198" s="80"/>
      <c r="E198" s="19">
        <f>SUM(E199)</f>
        <v>140.7</v>
      </c>
      <c r="F198" s="19">
        <f>SUM(F199)</f>
        <v>0</v>
      </c>
      <c r="G198" s="19">
        <f>SUM(G199)</f>
        <v>0</v>
      </c>
      <c r="H198" s="19">
        <f>SUM(H199)</f>
        <v>0</v>
      </c>
      <c r="I198" s="19">
        <f>SUM(I199)</f>
        <v>140.7</v>
      </c>
    </row>
    <row r="199" spans="1:9" ht="47.25" customHeight="1">
      <c r="A199" s="47"/>
      <c r="B199" s="4" t="s">
        <v>316</v>
      </c>
      <c r="C199" s="80" t="s">
        <v>463</v>
      </c>
      <c r="D199" s="80" t="s">
        <v>317</v>
      </c>
      <c r="E199" s="19">
        <v>140.7</v>
      </c>
      <c r="F199" s="81">
        <f>SUM(G199+H199)</f>
        <v>0</v>
      </c>
      <c r="G199" s="81">
        <v>0</v>
      </c>
      <c r="H199" s="81">
        <v>0</v>
      </c>
      <c r="I199" s="81">
        <f>SUM(E199+F199)</f>
        <v>140.7</v>
      </c>
    </row>
    <row r="200" spans="1:9" ht="17.25" customHeight="1">
      <c r="A200" s="47"/>
      <c r="B200" s="25" t="s">
        <v>464</v>
      </c>
      <c r="C200" s="80" t="s">
        <v>465</v>
      </c>
      <c r="D200" s="80"/>
      <c r="E200" s="19">
        <f>SUM(E201)</f>
        <v>468.7</v>
      </c>
      <c r="F200" s="19">
        <f>SUM(F201)</f>
        <v>0</v>
      </c>
      <c r="G200" s="19">
        <f>SUM(G201)</f>
        <v>0</v>
      </c>
      <c r="H200" s="19">
        <f>SUM(H201)</f>
        <v>0</v>
      </c>
      <c r="I200" s="19">
        <f>SUM(I201)</f>
        <v>468.7</v>
      </c>
    </row>
    <row r="201" spans="1:9" ht="46.5" customHeight="1">
      <c r="A201" s="47"/>
      <c r="B201" s="4" t="s">
        <v>316</v>
      </c>
      <c r="C201" s="80" t="s">
        <v>465</v>
      </c>
      <c r="D201" s="80" t="s">
        <v>317</v>
      </c>
      <c r="E201" s="19">
        <v>468.7</v>
      </c>
      <c r="F201" s="81">
        <f>SUM(G201+H201)</f>
        <v>0</v>
      </c>
      <c r="G201" s="81">
        <v>0</v>
      </c>
      <c r="H201" s="81">
        <v>0</v>
      </c>
      <c r="I201" s="81">
        <f>SUM(E201+F201)</f>
        <v>468.7</v>
      </c>
    </row>
    <row r="202" spans="1:9" ht="12.75">
      <c r="A202" s="41">
        <v>18</v>
      </c>
      <c r="B202" s="122" t="s">
        <v>466</v>
      </c>
      <c r="C202" s="123" t="s">
        <v>467</v>
      </c>
      <c r="D202" s="77"/>
      <c r="E202" s="14">
        <f>SUM(E203)</f>
        <v>5545.6</v>
      </c>
      <c r="F202" s="14">
        <f>SUM(F203)</f>
        <v>0</v>
      </c>
      <c r="G202" s="14">
        <f>SUM(G203)</f>
        <v>0</v>
      </c>
      <c r="H202" s="14">
        <f>SUM(H203)</f>
        <v>0</v>
      </c>
      <c r="I202" s="14">
        <f>SUM(I203)</f>
        <v>5545.6</v>
      </c>
    </row>
    <row r="203" spans="1:9" ht="12.75">
      <c r="A203" s="41"/>
      <c r="B203" s="124" t="s">
        <v>468</v>
      </c>
      <c r="C203" s="125" t="s">
        <v>469</v>
      </c>
      <c r="D203" s="80"/>
      <c r="E203" s="19">
        <f>SUM(E204+E206+E209+E211)</f>
        <v>5545.6</v>
      </c>
      <c r="F203" s="19">
        <f>SUM(F204+F206+F209+F211)</f>
        <v>0</v>
      </c>
      <c r="G203" s="19">
        <f>SUM(G204+G206+G209+G211)</f>
        <v>0</v>
      </c>
      <c r="H203" s="19">
        <f>SUM(H204+H206+H209+H211)</f>
        <v>0</v>
      </c>
      <c r="I203" s="19">
        <f>SUM(I204+I206+I209+I211)</f>
        <v>5545.6</v>
      </c>
    </row>
    <row r="204" spans="1:9" ht="61.5" customHeight="1">
      <c r="A204" s="47"/>
      <c r="B204" s="82" t="s">
        <v>470</v>
      </c>
      <c r="C204" s="126" t="s">
        <v>471</v>
      </c>
      <c r="D204" s="80"/>
      <c r="E204" s="19">
        <f>SUM(E205)</f>
        <v>980</v>
      </c>
      <c r="F204" s="53">
        <f>SUM(G204+H204)</f>
        <v>0</v>
      </c>
      <c r="G204" s="53">
        <f>SUM(G205)</f>
        <v>0</v>
      </c>
      <c r="H204" s="53"/>
      <c r="I204" s="81">
        <f>SUM(E204+F204)</f>
        <v>980</v>
      </c>
    </row>
    <row r="205" spans="1:9" ht="30" customHeight="1">
      <c r="A205" s="47"/>
      <c r="B205" s="25" t="s">
        <v>255</v>
      </c>
      <c r="C205" s="80" t="s">
        <v>471</v>
      </c>
      <c r="D205" s="80" t="s">
        <v>256</v>
      </c>
      <c r="E205" s="19">
        <v>980</v>
      </c>
      <c r="F205" s="81">
        <f>SUM(G205+H205)</f>
        <v>0</v>
      </c>
      <c r="G205" s="81">
        <v>0</v>
      </c>
      <c r="H205" s="81"/>
      <c r="I205" s="81">
        <f>SUM(E205+F205)</f>
        <v>980</v>
      </c>
    </row>
    <row r="206" spans="1:9" ht="29.25" customHeight="1">
      <c r="A206" s="47"/>
      <c r="B206" s="82" t="s">
        <v>472</v>
      </c>
      <c r="C206" s="126" t="s">
        <v>473</v>
      </c>
      <c r="D206" s="80"/>
      <c r="E206" s="19">
        <f>SUM(E207)</f>
        <v>2746.8</v>
      </c>
      <c r="F206" s="53">
        <f>SUM(G206+H206)</f>
        <v>0</v>
      </c>
      <c r="G206" s="53">
        <f>SUM(G207)</f>
        <v>0</v>
      </c>
      <c r="H206" s="53"/>
      <c r="I206" s="81">
        <f>SUM(E206+F206)</f>
        <v>2746.8</v>
      </c>
    </row>
    <row r="207" spans="1:9" ht="30" customHeight="1">
      <c r="A207" s="47"/>
      <c r="B207" s="25" t="s">
        <v>474</v>
      </c>
      <c r="C207" s="80" t="s">
        <v>473</v>
      </c>
      <c r="D207" s="80" t="s">
        <v>256</v>
      </c>
      <c r="E207" s="19">
        <v>2746.8</v>
      </c>
      <c r="F207" s="81">
        <f>SUM(G207+H207)</f>
        <v>0</v>
      </c>
      <c r="G207" s="81">
        <v>0</v>
      </c>
      <c r="H207" s="81"/>
      <c r="I207" s="81">
        <f>SUM(E207+F207)</f>
        <v>2746.8</v>
      </c>
    </row>
    <row r="208" spans="1:9" ht="12.75" hidden="1">
      <c r="A208" s="47"/>
      <c r="B208" s="4"/>
      <c r="C208" s="80"/>
      <c r="D208" s="80"/>
      <c r="E208" s="19"/>
      <c r="F208" s="81"/>
      <c r="G208" s="81"/>
      <c r="H208" s="81"/>
      <c r="I208" s="81"/>
    </row>
    <row r="209" spans="1:9" ht="12.75">
      <c r="A209" s="47"/>
      <c r="B209" s="4" t="s">
        <v>475</v>
      </c>
      <c r="C209" s="80" t="s">
        <v>476</v>
      </c>
      <c r="D209" s="80"/>
      <c r="E209" s="19">
        <f>SUM(E210)</f>
        <v>656</v>
      </c>
      <c r="F209" s="53">
        <f>SUM(G209+H209)</f>
        <v>0</v>
      </c>
      <c r="G209" s="53">
        <f>SUM(G210)</f>
        <v>0</v>
      </c>
      <c r="H209" s="81">
        <f>SUM(H210)</f>
        <v>0</v>
      </c>
      <c r="I209" s="81">
        <f>SUM(E209+F209)</f>
        <v>656</v>
      </c>
    </row>
    <row r="210" spans="1:9" ht="30.75" customHeight="1">
      <c r="A210" s="47"/>
      <c r="B210" s="25" t="s">
        <v>474</v>
      </c>
      <c r="C210" s="80" t="s">
        <v>476</v>
      </c>
      <c r="D210" s="80" t="s">
        <v>256</v>
      </c>
      <c r="E210" s="19">
        <v>656</v>
      </c>
      <c r="F210" s="81">
        <f>SUM(G210+H210)</f>
        <v>0</v>
      </c>
      <c r="G210" s="81">
        <v>0</v>
      </c>
      <c r="H210" s="81">
        <v>0</v>
      </c>
      <c r="I210" s="81">
        <f>SUM(E210+F210)</f>
        <v>656</v>
      </c>
    </row>
    <row r="211" spans="1:9" ht="30" customHeight="1">
      <c r="A211" s="47"/>
      <c r="B211" s="4" t="s">
        <v>477</v>
      </c>
      <c r="C211" s="80" t="s">
        <v>478</v>
      </c>
      <c r="D211" s="80"/>
      <c r="E211" s="19">
        <f>SUM(E212)</f>
        <v>1162.8</v>
      </c>
      <c r="F211" s="81">
        <f>SUM(G211+H211)</f>
        <v>0</v>
      </c>
      <c r="G211" s="53">
        <f>SUM(G212)</f>
        <v>0</v>
      </c>
      <c r="H211" s="81">
        <f>SUM(H212)</f>
        <v>0</v>
      </c>
      <c r="I211" s="81">
        <f>SUM(E211+F211)</f>
        <v>1162.8</v>
      </c>
    </row>
    <row r="212" spans="1:9" ht="29.25" customHeight="1">
      <c r="A212" s="47"/>
      <c r="B212" s="25" t="s">
        <v>474</v>
      </c>
      <c r="C212" s="80" t="s">
        <v>478</v>
      </c>
      <c r="D212" s="80" t="s">
        <v>256</v>
      </c>
      <c r="E212" s="19">
        <v>1162.8</v>
      </c>
      <c r="F212" s="81">
        <f>SUM(G212+H212)</f>
        <v>0</v>
      </c>
      <c r="G212" s="81">
        <v>0</v>
      </c>
      <c r="H212" s="81">
        <v>0</v>
      </c>
      <c r="I212" s="81">
        <f>SUM(E212+F212)</f>
        <v>1162.8</v>
      </c>
    </row>
    <row r="213" spans="1:9" ht="12.75">
      <c r="A213" s="41">
        <v>19</v>
      </c>
      <c r="B213" s="13" t="s">
        <v>479</v>
      </c>
      <c r="C213" s="77" t="s">
        <v>480</v>
      </c>
      <c r="D213" s="77"/>
      <c r="E213" s="14">
        <f aca="true" t="shared" si="15" ref="E213:I214">SUM(E214)</f>
        <v>510</v>
      </c>
      <c r="F213" s="14">
        <f t="shared" si="15"/>
        <v>602.5</v>
      </c>
      <c r="G213" s="14">
        <f t="shared" si="15"/>
        <v>602.5</v>
      </c>
      <c r="H213" s="14">
        <f t="shared" si="15"/>
        <v>0</v>
      </c>
      <c r="I213" s="14">
        <f t="shared" si="15"/>
        <v>1112.5</v>
      </c>
    </row>
    <row r="214" spans="1:9" ht="12.75">
      <c r="A214" s="47"/>
      <c r="B214" s="25" t="s">
        <v>481</v>
      </c>
      <c r="C214" s="80" t="s">
        <v>482</v>
      </c>
      <c r="D214" s="80"/>
      <c r="E214" s="19">
        <f t="shared" si="15"/>
        <v>510</v>
      </c>
      <c r="F214" s="19">
        <f t="shared" si="15"/>
        <v>602.5</v>
      </c>
      <c r="G214" s="19">
        <f t="shared" si="15"/>
        <v>602.5</v>
      </c>
      <c r="H214" s="19">
        <f t="shared" si="15"/>
        <v>0</v>
      </c>
      <c r="I214" s="19">
        <f t="shared" si="15"/>
        <v>1112.5</v>
      </c>
    </row>
    <row r="215" spans="1:9" ht="12.75">
      <c r="A215" s="47"/>
      <c r="B215" s="25" t="s">
        <v>483</v>
      </c>
      <c r="C215" s="80" t="s">
        <v>484</v>
      </c>
      <c r="D215" s="80"/>
      <c r="E215" s="19">
        <f>SUM(E216)</f>
        <v>510</v>
      </c>
      <c r="F215" s="19">
        <f>SUM(F216)</f>
        <v>602.5</v>
      </c>
      <c r="G215" s="19">
        <f>SUM(G216)</f>
        <v>602.5</v>
      </c>
      <c r="H215" s="19">
        <f>SUM(H216)</f>
        <v>0</v>
      </c>
      <c r="I215" s="81">
        <f>SUM(E215+F215)</f>
        <v>1112.5</v>
      </c>
    </row>
    <row r="216" spans="1:9" ht="12.75">
      <c r="A216" s="47"/>
      <c r="B216" s="25" t="s">
        <v>236</v>
      </c>
      <c r="C216" s="80" t="s">
        <v>484</v>
      </c>
      <c r="D216" s="80" t="s">
        <v>237</v>
      </c>
      <c r="E216" s="19">
        <v>510</v>
      </c>
      <c r="F216" s="81">
        <f>SUM(G216+H216)</f>
        <v>602.5</v>
      </c>
      <c r="G216" s="81">
        <v>602.5</v>
      </c>
      <c r="H216" s="81">
        <v>0</v>
      </c>
      <c r="I216" s="81">
        <f>SUM(E216+F216)</f>
        <v>1112.5</v>
      </c>
    </row>
    <row r="217" spans="1:9" ht="12.75">
      <c r="A217" s="47"/>
      <c r="B217" s="25"/>
      <c r="C217" s="80"/>
      <c r="D217" s="80"/>
      <c r="E217" s="19"/>
      <c r="F217" s="81"/>
      <c r="G217" s="81"/>
      <c r="H217" s="81"/>
      <c r="I217" s="81"/>
    </row>
    <row r="218" spans="1:9" ht="12.75">
      <c r="A218" s="47"/>
      <c r="B218" s="25"/>
      <c r="C218" s="80"/>
      <c r="D218" s="80"/>
      <c r="E218" s="19"/>
      <c r="F218" s="81"/>
      <c r="G218" s="81"/>
      <c r="H218" s="81"/>
      <c r="I218" s="81"/>
    </row>
    <row r="219" spans="1:9" ht="10.5" customHeight="1" hidden="1">
      <c r="A219" s="127"/>
      <c r="B219" s="87"/>
      <c r="C219" s="127"/>
      <c r="D219" s="128"/>
      <c r="E219" s="127"/>
      <c r="F219" s="129"/>
      <c r="G219" s="130"/>
      <c r="H219" s="130"/>
      <c r="I219" s="129"/>
    </row>
    <row r="220" spans="1:9" ht="12.75" customHeight="1">
      <c r="A220" s="91" t="s">
        <v>132</v>
      </c>
      <c r="B220" s="91"/>
      <c r="C220" s="91"/>
      <c r="D220" s="131"/>
      <c r="E220" s="104"/>
      <c r="F220" s="132"/>
      <c r="G220" s="132"/>
      <c r="H220" s="132"/>
      <c r="I220" s="132"/>
    </row>
    <row r="221" spans="1:9" ht="12.75">
      <c r="A221" s="97" t="s">
        <v>485</v>
      </c>
      <c r="B221" s="97"/>
      <c r="C221" s="94"/>
      <c r="D221" s="131"/>
      <c r="E221" s="104"/>
      <c r="F221" s="132"/>
      <c r="G221" s="132"/>
      <c r="H221" s="132"/>
      <c r="I221" s="132"/>
    </row>
    <row r="222" spans="1:9" ht="18.75" customHeight="1">
      <c r="A222" s="97" t="s">
        <v>486</v>
      </c>
      <c r="B222" s="97"/>
      <c r="C222" s="97"/>
      <c r="D222" s="97"/>
      <c r="E222" s="97"/>
      <c r="F222" s="97"/>
      <c r="G222" s="97"/>
      <c r="H222" s="97"/>
      <c r="I222" s="97"/>
    </row>
    <row r="223" ht="12.75">
      <c r="A223" s="133"/>
    </row>
    <row r="224" ht="12.75">
      <c r="A224" s="133"/>
    </row>
    <row r="225" ht="12.75">
      <c r="A225" s="133"/>
    </row>
    <row r="226" ht="12.75">
      <c r="A226" s="133"/>
    </row>
    <row r="227" ht="12.75">
      <c r="A227" s="133"/>
    </row>
    <row r="228" ht="12.75">
      <c r="A228" s="133"/>
    </row>
    <row r="229" ht="12.75">
      <c r="A229" s="133"/>
    </row>
    <row r="230" ht="12.75">
      <c r="A230" s="133"/>
    </row>
    <row r="231" ht="12.75">
      <c r="A231" s="133"/>
    </row>
    <row r="232" ht="12.75">
      <c r="A232" s="133"/>
    </row>
    <row r="233" ht="12.75">
      <c r="A233" s="133"/>
    </row>
    <row r="234" ht="12.75">
      <c r="A234" s="133"/>
    </row>
    <row r="235" ht="12.75">
      <c r="A235" s="133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20:B220"/>
    <mergeCell ref="A221:B221"/>
    <mergeCell ref="A222:I22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371"/>
  <sheetViews>
    <sheetView workbookViewId="0" topLeftCell="A1">
      <selection activeCell="P5" sqref="P5"/>
    </sheetView>
  </sheetViews>
  <sheetFormatPr defaultColWidth="9.00390625" defaultRowHeight="12.75"/>
  <cols>
    <col min="1" max="1" width="3.125" style="63" customWidth="1"/>
    <col min="2" max="2" width="49.625" style="63" customWidth="1"/>
    <col min="3" max="3" width="3.75390625" style="63" customWidth="1"/>
    <col min="4" max="4" width="4.00390625" style="63" customWidth="1"/>
    <col min="5" max="5" width="10.25390625" style="63" customWidth="1"/>
    <col min="6" max="6" width="4.375" style="63" customWidth="1"/>
    <col min="7" max="10" width="0" style="63" hidden="1" customWidth="1"/>
    <col min="11" max="11" width="10.25390625" style="63" customWidth="1"/>
    <col min="12" max="14" width="0" style="63" hidden="1" customWidth="1"/>
    <col min="15" max="15" width="9.875" style="63" customWidth="1"/>
    <col min="16" max="16" width="11.125" style="63" customWidth="1"/>
    <col min="17" max="16384" width="9.125" style="63" customWidth="1"/>
  </cols>
  <sheetData>
    <row r="1" spans="2:11" ht="18.75" customHeight="1">
      <c r="B1" s="64" t="s">
        <v>147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8.7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8.7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8.75" customHeight="1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8.75" customHeight="1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</row>
    <row r="7" spans="1:11" ht="18.75" customHeight="1">
      <c r="A7" s="65"/>
      <c r="B7" s="64" t="s">
        <v>487</v>
      </c>
      <c r="C7" s="64"/>
      <c r="D7" s="64"/>
      <c r="E7" s="64"/>
      <c r="F7" s="64"/>
      <c r="G7" s="64"/>
      <c r="H7" s="64"/>
      <c r="I7" s="64"/>
      <c r="J7" s="64"/>
      <c r="K7" s="64"/>
    </row>
    <row r="8" spans="1:11" ht="18.75" customHeight="1">
      <c r="A8" s="65"/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8.75" customHeight="1">
      <c r="A9" s="65"/>
      <c r="B9" s="33" t="s">
        <v>2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8.75" customHeight="1">
      <c r="A10" s="65"/>
      <c r="B10" s="33" t="s">
        <v>3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8.75" customHeight="1">
      <c r="A11" s="65"/>
      <c r="B11" s="33" t="s">
        <v>488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5.25" customHeight="1">
      <c r="A12" s="65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69" customFormat="1" ht="0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4" s="135" customFormat="1" ht="33.75" customHeight="1">
      <c r="A14" s="68" t="s">
        <v>489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N14" s="135" t="s">
        <v>490</v>
      </c>
    </row>
    <row r="15" spans="1:15" s="135" customFormat="1" ht="4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36"/>
      <c r="M15" s="136"/>
      <c r="N15" s="136"/>
      <c r="O15" s="136"/>
    </row>
    <row r="16" spans="1:11" s="35" customFormat="1" ht="14.25" customHeight="1">
      <c r="A16" s="65"/>
      <c r="B16" s="65"/>
      <c r="C16" s="65"/>
      <c r="D16" s="65"/>
      <c r="E16" s="71" t="s">
        <v>8</v>
      </c>
      <c r="F16" s="71"/>
      <c r="G16" s="71"/>
      <c r="H16" s="71"/>
      <c r="I16" s="71"/>
      <c r="J16" s="71"/>
      <c r="K16" s="71"/>
    </row>
    <row r="17" spans="1:15" s="73" customFormat="1" ht="42.75" customHeight="1">
      <c r="A17" s="72" t="s">
        <v>150</v>
      </c>
      <c r="B17" s="72" t="s">
        <v>151</v>
      </c>
      <c r="C17" s="72" t="s">
        <v>152</v>
      </c>
      <c r="D17" s="72" t="s">
        <v>153</v>
      </c>
      <c r="E17" s="72" t="s">
        <v>216</v>
      </c>
      <c r="F17" s="72" t="s">
        <v>491</v>
      </c>
      <c r="G17" s="72" t="s">
        <v>218</v>
      </c>
      <c r="H17" s="72" t="s">
        <v>219</v>
      </c>
      <c r="I17" s="72" t="s">
        <v>220</v>
      </c>
      <c r="J17" s="72" t="s">
        <v>221</v>
      </c>
      <c r="K17" s="72" t="s">
        <v>12</v>
      </c>
      <c r="M17" s="137"/>
      <c r="O17" s="138"/>
    </row>
    <row r="18" spans="1:15" ht="12.75">
      <c r="A18" s="13"/>
      <c r="B18" s="13" t="s">
        <v>222</v>
      </c>
      <c r="C18" s="41"/>
      <c r="D18" s="41"/>
      <c r="E18" s="41"/>
      <c r="F18" s="41"/>
      <c r="G18" s="14">
        <f>SUM(G20+G76+G103+G146+G170+G176+G198+G221+G233)</f>
        <v>196935.3</v>
      </c>
      <c r="H18" s="14">
        <f>SUM(H20+H76+H103+H146+H170+H176+H198+H221+H233)</f>
        <v>14426</v>
      </c>
      <c r="I18" s="14">
        <f>SUM(I20+I76+I103+I146+I170+I176+I198+I221+I233)</f>
        <v>426</v>
      </c>
      <c r="J18" s="14">
        <f>SUM(J20+J76+J103+J146+J170+J176+J198+J221+J233)</f>
        <v>14000</v>
      </c>
      <c r="K18" s="14">
        <f>SUM(K20+K76+K103+K146+K170+K176+K198+K221+K233)</f>
        <v>211361.29999999996</v>
      </c>
      <c r="O18" s="65"/>
    </row>
    <row r="19" spans="1:15" ht="14.25" customHeight="1">
      <c r="A19" s="13"/>
      <c r="B19" s="25" t="s">
        <v>492</v>
      </c>
      <c r="C19" s="41"/>
      <c r="D19" s="41"/>
      <c r="E19" s="41"/>
      <c r="F19" s="41"/>
      <c r="G19" s="14"/>
      <c r="H19" s="74"/>
      <c r="I19" s="74"/>
      <c r="J19" s="74"/>
      <c r="K19" s="74"/>
      <c r="O19" s="65"/>
    </row>
    <row r="20" spans="1:15" ht="12.75">
      <c r="A20" s="13" t="s">
        <v>159</v>
      </c>
      <c r="B20" s="13" t="s">
        <v>160</v>
      </c>
      <c r="C20" s="77" t="s">
        <v>161</v>
      </c>
      <c r="D20" s="77"/>
      <c r="E20" s="77"/>
      <c r="F20" s="77"/>
      <c r="G20" s="14">
        <f>SUM(G21+G26+G36+G44+G40)</f>
        <v>47855.2</v>
      </c>
      <c r="H20" s="14">
        <f>SUM(H21+H26+H36+H44+H40)</f>
        <v>-760</v>
      </c>
      <c r="I20" s="14">
        <f>SUM(I21+I26+I36+I44+I40)</f>
        <v>-760</v>
      </c>
      <c r="J20" s="14">
        <f>SUM(J21+J26+J36+J44+J40)</f>
        <v>0</v>
      </c>
      <c r="K20" s="14">
        <f>SUM(K21+K26+K36+K44+K40)</f>
        <v>47095.2</v>
      </c>
      <c r="O20" s="65"/>
    </row>
    <row r="21" spans="1:15" ht="12.75">
      <c r="A21" s="25"/>
      <c r="B21" s="25" t="s">
        <v>162</v>
      </c>
      <c r="C21" s="80" t="s">
        <v>161</v>
      </c>
      <c r="D21" s="80" t="s">
        <v>163</v>
      </c>
      <c r="E21" s="80"/>
      <c r="F21" s="80"/>
      <c r="G21" s="19">
        <f>G22</f>
        <v>1135.6</v>
      </c>
      <c r="H21" s="81">
        <f>SUM(I21+J21)</f>
        <v>0</v>
      </c>
      <c r="I21" s="81">
        <f>SUM(I22)</f>
        <v>0</v>
      </c>
      <c r="J21" s="81"/>
      <c r="K21" s="81">
        <f>SUM(G21+H21)</f>
        <v>1135.6</v>
      </c>
      <c r="O21" s="65"/>
    </row>
    <row r="22" spans="1:15" ht="12.75">
      <c r="A22" s="25"/>
      <c r="B22" s="25" t="s">
        <v>223</v>
      </c>
      <c r="C22" s="80" t="s">
        <v>161</v>
      </c>
      <c r="D22" s="80" t="s">
        <v>163</v>
      </c>
      <c r="E22" s="80" t="s">
        <v>224</v>
      </c>
      <c r="F22" s="80"/>
      <c r="G22" s="19">
        <f>G23</f>
        <v>1135.6</v>
      </c>
      <c r="H22" s="81">
        <f>SUM(I22+J22)</f>
        <v>0</v>
      </c>
      <c r="I22" s="81">
        <f>SUM(I23)</f>
        <v>0</v>
      </c>
      <c r="J22" s="81"/>
      <c r="K22" s="81">
        <f>SUM(G22+H22)</f>
        <v>1135.6</v>
      </c>
      <c r="O22" s="65"/>
    </row>
    <row r="23" spans="1:15" ht="12.75">
      <c r="A23" s="25"/>
      <c r="B23" s="25" t="s">
        <v>225</v>
      </c>
      <c r="C23" s="80" t="s">
        <v>161</v>
      </c>
      <c r="D23" s="80" t="s">
        <v>163</v>
      </c>
      <c r="E23" s="80" t="s">
        <v>226</v>
      </c>
      <c r="F23" s="80"/>
      <c r="G23" s="19">
        <f>SUM(G25)</f>
        <v>1135.6</v>
      </c>
      <c r="H23" s="81">
        <f>SUM(I23+J23)</f>
        <v>0</v>
      </c>
      <c r="I23" s="81">
        <f>SUM(I25)</f>
        <v>0</v>
      </c>
      <c r="J23" s="81">
        <f>SUM(J24)</f>
        <v>0</v>
      </c>
      <c r="K23" s="81">
        <f>SUM(G23+H23)</f>
        <v>1135.6</v>
      </c>
      <c r="O23" s="65"/>
    </row>
    <row r="24" spans="1:15" ht="12.75">
      <c r="A24" s="25"/>
      <c r="B24" s="25" t="s">
        <v>227</v>
      </c>
      <c r="C24" s="80" t="s">
        <v>161</v>
      </c>
      <c r="D24" s="80" t="s">
        <v>163</v>
      </c>
      <c r="E24" s="80" t="s">
        <v>228</v>
      </c>
      <c r="F24" s="80"/>
      <c r="G24" s="19">
        <f>SUM(G25)</f>
        <v>1135.6</v>
      </c>
      <c r="H24" s="19">
        <f>SUM(H25)</f>
        <v>0</v>
      </c>
      <c r="I24" s="19">
        <f>SUM(I25)</f>
        <v>0</v>
      </c>
      <c r="J24" s="19">
        <f>SUM(J25)</f>
        <v>0</v>
      </c>
      <c r="K24" s="19">
        <f>SUM(K25)</f>
        <v>1135.6</v>
      </c>
      <c r="O24" s="65"/>
    </row>
    <row r="25" spans="1:15" ht="81.75" customHeight="1">
      <c r="A25" s="25"/>
      <c r="B25" s="25" t="s">
        <v>229</v>
      </c>
      <c r="C25" s="80" t="s">
        <v>161</v>
      </c>
      <c r="D25" s="80" t="s">
        <v>163</v>
      </c>
      <c r="E25" s="80" t="s">
        <v>228</v>
      </c>
      <c r="F25" s="80" t="s">
        <v>230</v>
      </c>
      <c r="G25" s="19">
        <v>1135.6</v>
      </c>
      <c r="H25" s="81">
        <f>SUM(I25+J25)</f>
        <v>0</v>
      </c>
      <c r="I25" s="81">
        <v>0</v>
      </c>
      <c r="J25" s="81">
        <v>0</v>
      </c>
      <c r="K25" s="81">
        <f>SUM(G25+H25)</f>
        <v>1135.6</v>
      </c>
      <c r="O25" s="65"/>
    </row>
    <row r="26" spans="1:15" ht="62.25" customHeight="1">
      <c r="A26" s="25"/>
      <c r="B26" s="25" t="s">
        <v>164</v>
      </c>
      <c r="C26" s="80" t="s">
        <v>161</v>
      </c>
      <c r="D26" s="80" t="s">
        <v>165</v>
      </c>
      <c r="E26" s="80"/>
      <c r="F26" s="80"/>
      <c r="G26" s="19">
        <f>G27</f>
        <v>17321.399999999998</v>
      </c>
      <c r="H26" s="81">
        <f>SUM(I26+J26)</f>
        <v>0</v>
      </c>
      <c r="I26" s="81">
        <f>SUM(I27)</f>
        <v>0</v>
      </c>
      <c r="J26" s="81">
        <f>SUM(J27)</f>
        <v>0</v>
      </c>
      <c r="K26" s="81">
        <f>SUM(G26+H26)</f>
        <v>17321.399999999998</v>
      </c>
      <c r="O26" s="65"/>
    </row>
    <row r="27" spans="1:15" ht="12.75">
      <c r="A27" s="25"/>
      <c r="B27" s="25" t="s">
        <v>231</v>
      </c>
      <c r="C27" s="80" t="s">
        <v>161</v>
      </c>
      <c r="D27" s="80" t="s">
        <v>165</v>
      </c>
      <c r="E27" s="80" t="s">
        <v>232</v>
      </c>
      <c r="F27" s="80"/>
      <c r="G27" s="19">
        <f>SUM(G28+G33)</f>
        <v>17321.399999999998</v>
      </c>
      <c r="H27" s="19">
        <f>SUM(H28+H33)</f>
        <v>0</v>
      </c>
      <c r="I27" s="19">
        <f>SUM(I28+I33)</f>
        <v>0</v>
      </c>
      <c r="J27" s="19">
        <f>SUM(J28+J33)</f>
        <v>0</v>
      </c>
      <c r="K27" s="19">
        <f>SUM(K28+K33)</f>
        <v>17321.399999999998</v>
      </c>
      <c r="O27" s="65"/>
    </row>
    <row r="28" spans="1:15" ht="12.75">
      <c r="A28" s="25"/>
      <c r="B28" s="25" t="s">
        <v>493</v>
      </c>
      <c r="C28" s="80" t="s">
        <v>161</v>
      </c>
      <c r="D28" s="80" t="s">
        <v>165</v>
      </c>
      <c r="E28" s="80" t="s">
        <v>234</v>
      </c>
      <c r="F28" s="80"/>
      <c r="G28" s="19">
        <f>SUM(G30+G31+G32)</f>
        <v>17308.399999999998</v>
      </c>
      <c r="H28" s="81">
        <f>SUM(I28+J28)</f>
        <v>0</v>
      </c>
      <c r="I28" s="81">
        <f>SUM(I29)</f>
        <v>0</v>
      </c>
      <c r="J28" s="81">
        <f>SUM(J30)</f>
        <v>0</v>
      </c>
      <c r="K28" s="81">
        <f>SUM(G28+H28)</f>
        <v>17308.399999999998</v>
      </c>
      <c r="O28" s="65"/>
    </row>
    <row r="29" spans="1:15" ht="12.75">
      <c r="A29" s="25"/>
      <c r="B29" s="25" t="s">
        <v>227</v>
      </c>
      <c r="C29" s="80" t="s">
        <v>161</v>
      </c>
      <c r="D29" s="80" t="s">
        <v>165</v>
      </c>
      <c r="E29" s="80" t="s">
        <v>235</v>
      </c>
      <c r="F29" s="80"/>
      <c r="G29" s="19">
        <f>SUM(G30+G31+G32)</f>
        <v>17308.399999999998</v>
      </c>
      <c r="H29" s="19">
        <f>SUM(H30+H31+H32)</f>
        <v>0</v>
      </c>
      <c r="I29" s="19">
        <f>SUM(I30+I31+I32)</f>
        <v>0</v>
      </c>
      <c r="J29" s="19">
        <f>SUM(J30+J31+J32)</f>
        <v>0</v>
      </c>
      <c r="K29" s="19">
        <f>SUM(K30+K31+K32)</f>
        <v>17308.399999999998</v>
      </c>
      <c r="O29" s="65"/>
    </row>
    <row r="30" spans="1:15" ht="81" customHeight="1">
      <c r="A30" s="25"/>
      <c r="B30" s="25" t="s">
        <v>229</v>
      </c>
      <c r="C30" s="80" t="s">
        <v>161</v>
      </c>
      <c r="D30" s="80" t="s">
        <v>165</v>
      </c>
      <c r="E30" s="80" t="s">
        <v>235</v>
      </c>
      <c r="F30" s="80" t="s">
        <v>230</v>
      </c>
      <c r="G30" s="19">
        <v>15032.8</v>
      </c>
      <c r="H30" s="81">
        <f>SUM(I30+J30)</f>
        <v>0</v>
      </c>
      <c r="I30" s="81">
        <v>0</v>
      </c>
      <c r="J30" s="81">
        <v>0</v>
      </c>
      <c r="K30" s="81">
        <f>SUM(G30+H30)</f>
        <v>15032.8</v>
      </c>
      <c r="O30" s="65"/>
    </row>
    <row r="31" spans="1:15" ht="12.75">
      <c r="A31" s="25"/>
      <c r="B31" s="25" t="s">
        <v>236</v>
      </c>
      <c r="C31" s="80" t="s">
        <v>161</v>
      </c>
      <c r="D31" s="80" t="s">
        <v>165</v>
      </c>
      <c r="E31" s="80" t="s">
        <v>235</v>
      </c>
      <c r="F31" s="80" t="s">
        <v>237</v>
      </c>
      <c r="G31" s="19">
        <v>1985.1</v>
      </c>
      <c r="H31" s="81">
        <f>SUM(I31+J31)</f>
        <v>0</v>
      </c>
      <c r="I31" s="81">
        <v>0</v>
      </c>
      <c r="J31" s="81"/>
      <c r="K31" s="81">
        <f>SUM(G31+H31)</f>
        <v>1985.1</v>
      </c>
      <c r="O31" s="65"/>
    </row>
    <row r="32" spans="1:15" ht="15" customHeight="1">
      <c r="A32" s="25"/>
      <c r="B32" s="25" t="s">
        <v>238</v>
      </c>
      <c r="C32" s="80" t="s">
        <v>161</v>
      </c>
      <c r="D32" s="80" t="s">
        <v>165</v>
      </c>
      <c r="E32" s="80" t="s">
        <v>235</v>
      </c>
      <c r="F32" s="80" t="s">
        <v>239</v>
      </c>
      <c r="G32" s="19">
        <v>290.5</v>
      </c>
      <c r="H32" s="81">
        <f>SUM(I32+J32)</f>
        <v>0</v>
      </c>
      <c r="I32" s="81">
        <v>0</v>
      </c>
      <c r="J32" s="81"/>
      <c r="K32" s="81">
        <f>SUM(G32+H32)</f>
        <v>290.5</v>
      </c>
      <c r="O32" s="65"/>
    </row>
    <row r="33" spans="1:15" ht="16.5" customHeight="1">
      <c r="A33" s="25"/>
      <c r="B33" s="25" t="s">
        <v>240</v>
      </c>
      <c r="C33" s="80" t="s">
        <v>161</v>
      </c>
      <c r="D33" s="80" t="s">
        <v>165</v>
      </c>
      <c r="E33" s="80" t="s">
        <v>241</v>
      </c>
      <c r="F33" s="80"/>
      <c r="G33" s="19">
        <f aca="true" t="shared" si="0" ref="G33:K34">SUM(G34)</f>
        <v>13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13</v>
      </c>
      <c r="O33" s="65"/>
    </row>
    <row r="34" spans="1:15" ht="12.75">
      <c r="A34" s="25"/>
      <c r="B34" s="25" t="s">
        <v>242</v>
      </c>
      <c r="C34" s="80" t="s">
        <v>161</v>
      </c>
      <c r="D34" s="80" t="s">
        <v>165</v>
      </c>
      <c r="E34" s="80" t="s">
        <v>243</v>
      </c>
      <c r="F34" s="80"/>
      <c r="G34" s="19">
        <f t="shared" si="0"/>
        <v>13</v>
      </c>
      <c r="H34" s="19">
        <f t="shared" si="0"/>
        <v>0</v>
      </c>
      <c r="I34" s="19">
        <f t="shared" si="0"/>
        <v>0</v>
      </c>
      <c r="J34" s="19">
        <f t="shared" si="0"/>
        <v>0</v>
      </c>
      <c r="K34" s="19">
        <f t="shared" si="0"/>
        <v>13</v>
      </c>
      <c r="O34" s="65"/>
    </row>
    <row r="35" spans="1:15" ht="12.75">
      <c r="A35" s="25"/>
      <c r="B35" s="25" t="s">
        <v>236</v>
      </c>
      <c r="C35" s="80" t="s">
        <v>161</v>
      </c>
      <c r="D35" s="80" t="s">
        <v>165</v>
      </c>
      <c r="E35" s="80" t="s">
        <v>243</v>
      </c>
      <c r="F35" s="80" t="s">
        <v>237</v>
      </c>
      <c r="G35" s="19">
        <v>13</v>
      </c>
      <c r="H35" s="81">
        <f>SUM(I35+J35)</f>
        <v>0</v>
      </c>
      <c r="I35" s="81"/>
      <c r="J35" s="81">
        <v>0</v>
      </c>
      <c r="K35" s="81">
        <v>13</v>
      </c>
      <c r="O35" s="65"/>
    </row>
    <row r="36" spans="1:15" ht="12.75">
      <c r="A36" s="25"/>
      <c r="B36" s="25" t="s">
        <v>166</v>
      </c>
      <c r="C36" s="80" t="s">
        <v>161</v>
      </c>
      <c r="D36" s="80" t="s">
        <v>167</v>
      </c>
      <c r="E36" s="80"/>
      <c r="F36" s="80"/>
      <c r="G36" s="19">
        <f>SUM(G37)</f>
        <v>887.5</v>
      </c>
      <c r="H36" s="81">
        <f>SUM(I36+J36)</f>
        <v>0</v>
      </c>
      <c r="I36" s="81">
        <f aca="true" t="shared" si="1" ref="I36:J38">SUM(I37)</f>
        <v>0</v>
      </c>
      <c r="J36" s="81">
        <f t="shared" si="1"/>
        <v>0</v>
      </c>
      <c r="K36" s="81">
        <f>SUM(G36+H36)</f>
        <v>887.5</v>
      </c>
      <c r="O36" s="65"/>
    </row>
    <row r="37" spans="1:15" ht="12.75">
      <c r="A37" s="25"/>
      <c r="B37" s="25" t="s">
        <v>494</v>
      </c>
      <c r="C37" s="80" t="s">
        <v>161</v>
      </c>
      <c r="D37" s="80" t="s">
        <v>167</v>
      </c>
      <c r="E37" s="80" t="s">
        <v>246</v>
      </c>
      <c r="F37" s="80"/>
      <c r="G37" s="19">
        <f>SUM(G38)</f>
        <v>887.5</v>
      </c>
      <c r="H37" s="19">
        <f>SUM(H38)</f>
        <v>0</v>
      </c>
      <c r="I37" s="19">
        <f t="shared" si="1"/>
        <v>0</v>
      </c>
      <c r="J37" s="19">
        <f t="shared" si="1"/>
        <v>0</v>
      </c>
      <c r="K37" s="19">
        <f>SUM(K38)</f>
        <v>887.5</v>
      </c>
      <c r="O37" s="65"/>
    </row>
    <row r="38" spans="1:15" ht="12.75">
      <c r="A38" s="25"/>
      <c r="B38" s="25" t="s">
        <v>227</v>
      </c>
      <c r="C38" s="80" t="s">
        <v>161</v>
      </c>
      <c r="D38" s="80" t="s">
        <v>167</v>
      </c>
      <c r="E38" s="80" t="s">
        <v>247</v>
      </c>
      <c r="F38" s="80"/>
      <c r="G38" s="19">
        <f>SUM(G39)</f>
        <v>887.5</v>
      </c>
      <c r="H38" s="19">
        <f>SUM(H39)</f>
        <v>0</v>
      </c>
      <c r="I38" s="19">
        <f t="shared" si="1"/>
        <v>0</v>
      </c>
      <c r="J38" s="19">
        <f t="shared" si="1"/>
        <v>0</v>
      </c>
      <c r="K38" s="19">
        <f>SUM(K39)</f>
        <v>887.5</v>
      </c>
      <c r="O38" s="65"/>
    </row>
    <row r="39" spans="1:15" ht="15" customHeight="1">
      <c r="A39" s="25"/>
      <c r="B39" s="83" t="s">
        <v>248</v>
      </c>
      <c r="C39" s="80" t="s">
        <v>161</v>
      </c>
      <c r="D39" s="80" t="s">
        <v>167</v>
      </c>
      <c r="E39" s="47" t="s">
        <v>247</v>
      </c>
      <c r="F39" s="80" t="s">
        <v>249</v>
      </c>
      <c r="G39" s="19">
        <v>887.5</v>
      </c>
      <c r="H39" s="81">
        <f>SUM(I39)</f>
        <v>0</v>
      </c>
      <c r="I39" s="81">
        <v>0</v>
      </c>
      <c r="J39" s="81"/>
      <c r="K39" s="81">
        <f>SUM(G39+H39)</f>
        <v>887.5</v>
      </c>
      <c r="O39" s="65"/>
    </row>
    <row r="40" spans="1:15" ht="31.5" customHeight="1">
      <c r="A40" s="25"/>
      <c r="B40" s="82" t="s">
        <v>168</v>
      </c>
      <c r="C40" s="80" t="s">
        <v>161</v>
      </c>
      <c r="D40" s="80" t="s">
        <v>169</v>
      </c>
      <c r="E40" s="47"/>
      <c r="F40" s="80"/>
      <c r="G40" s="19">
        <f>G41</f>
        <v>2151.9</v>
      </c>
      <c r="H40" s="81">
        <f>SUM(I40+J40)</f>
        <v>0</v>
      </c>
      <c r="I40" s="81">
        <f>SUM(I41)</f>
        <v>0</v>
      </c>
      <c r="J40" s="81"/>
      <c r="K40" s="81">
        <f>SUM(G40+H40)</f>
        <v>2151.9</v>
      </c>
      <c r="O40" s="65"/>
    </row>
    <row r="41" spans="1:15" ht="30.75" customHeight="1">
      <c r="A41" s="25"/>
      <c r="B41" s="25" t="s">
        <v>250</v>
      </c>
      <c r="C41" s="80" t="s">
        <v>161</v>
      </c>
      <c r="D41" s="80" t="s">
        <v>169</v>
      </c>
      <c r="E41" s="47" t="s">
        <v>251</v>
      </c>
      <c r="F41" s="80"/>
      <c r="G41" s="19">
        <f>SUM(G43)</f>
        <v>2151.9</v>
      </c>
      <c r="H41" s="81">
        <f>SUM(I41+J41)</f>
        <v>0</v>
      </c>
      <c r="I41" s="81">
        <f>SUM(I43)</f>
        <v>0</v>
      </c>
      <c r="J41" s="81"/>
      <c r="K41" s="81">
        <f>SUM(G41+H41)</f>
        <v>2151.9</v>
      </c>
      <c r="O41" s="65"/>
    </row>
    <row r="42" spans="1:15" ht="33.75" customHeight="1">
      <c r="A42" s="25"/>
      <c r="B42" s="25" t="s">
        <v>227</v>
      </c>
      <c r="C42" s="80" t="s">
        <v>161</v>
      </c>
      <c r="D42" s="80" t="s">
        <v>169</v>
      </c>
      <c r="E42" s="47" t="s">
        <v>252</v>
      </c>
      <c r="F42" s="80"/>
      <c r="G42" s="19">
        <f>SUM(G43)</f>
        <v>2151.9</v>
      </c>
      <c r="H42" s="19">
        <f>SUM(H43)</f>
        <v>0</v>
      </c>
      <c r="I42" s="19">
        <f>SUM(I43)</f>
        <v>0</v>
      </c>
      <c r="J42" s="19">
        <f>SUM(J43)</f>
        <v>0</v>
      </c>
      <c r="K42" s="19">
        <f>SUM(K43)</f>
        <v>2151.9</v>
      </c>
      <c r="O42" s="65"/>
    </row>
    <row r="43" spans="1:15" ht="31.5" customHeight="1">
      <c r="A43" s="25"/>
      <c r="B43" s="25" t="s">
        <v>236</v>
      </c>
      <c r="C43" s="80" t="s">
        <v>161</v>
      </c>
      <c r="D43" s="80" t="s">
        <v>169</v>
      </c>
      <c r="E43" s="47" t="s">
        <v>252</v>
      </c>
      <c r="F43" s="80" t="s">
        <v>237</v>
      </c>
      <c r="G43" s="19">
        <v>2151.9</v>
      </c>
      <c r="H43" s="81">
        <f>SUM(I43+J43)</f>
        <v>0</v>
      </c>
      <c r="I43" s="81">
        <v>0</v>
      </c>
      <c r="J43" s="81"/>
      <c r="K43" s="81">
        <f>SUM(G43+H43)</f>
        <v>2151.9</v>
      </c>
      <c r="O43" s="65"/>
    </row>
    <row r="44" spans="1:11" ht="12.75">
      <c r="A44" s="25"/>
      <c r="B44" s="25" t="s">
        <v>170</v>
      </c>
      <c r="C44" s="80" t="s">
        <v>161</v>
      </c>
      <c r="D44" s="80" t="s">
        <v>171</v>
      </c>
      <c r="E44" s="80"/>
      <c r="F44" s="80"/>
      <c r="G44" s="19">
        <f>SUM(G45+G57+G66)</f>
        <v>26358.8</v>
      </c>
      <c r="H44" s="19">
        <f>SUM(H45+H57+H66)</f>
        <v>-760</v>
      </c>
      <c r="I44" s="19">
        <f>SUM(I45+I57+I66)</f>
        <v>-760</v>
      </c>
      <c r="J44" s="19">
        <f>SUM(J45+J57+J66)</f>
        <v>0</v>
      </c>
      <c r="K44" s="19">
        <f>SUM(K45+K57+K66)</f>
        <v>25598.8</v>
      </c>
    </row>
    <row r="45" spans="1:14" ht="12.75">
      <c r="A45" s="25"/>
      <c r="B45" s="25" t="s">
        <v>231</v>
      </c>
      <c r="C45" s="80" t="s">
        <v>161</v>
      </c>
      <c r="D45" s="80" t="s">
        <v>171</v>
      </c>
      <c r="E45" s="80" t="s">
        <v>232</v>
      </c>
      <c r="F45" s="80"/>
      <c r="G45" s="19">
        <f aca="true" t="shared" si="2" ref="G45:N45">SUM(G46+G49+G54)</f>
        <v>21292.8</v>
      </c>
      <c r="H45" s="19">
        <f t="shared" si="2"/>
        <v>40</v>
      </c>
      <c r="I45" s="19">
        <f t="shared" si="2"/>
        <v>40</v>
      </c>
      <c r="J45" s="19">
        <f t="shared" si="2"/>
        <v>0</v>
      </c>
      <c r="K45" s="19">
        <f t="shared" si="2"/>
        <v>21332.8</v>
      </c>
      <c r="L45" s="19">
        <f t="shared" si="2"/>
        <v>0</v>
      </c>
      <c r="M45" s="19">
        <f t="shared" si="2"/>
        <v>0</v>
      </c>
      <c r="N45" s="19">
        <f t="shared" si="2"/>
        <v>0</v>
      </c>
    </row>
    <row r="46" spans="1:11" ht="12.75">
      <c r="A46" s="25"/>
      <c r="B46" s="25" t="s">
        <v>250</v>
      </c>
      <c r="C46" s="80" t="s">
        <v>161</v>
      </c>
      <c r="D46" s="80" t="s">
        <v>171</v>
      </c>
      <c r="E46" s="80" t="s">
        <v>251</v>
      </c>
      <c r="F46" s="80"/>
      <c r="G46" s="19">
        <f>SUM(G47)</f>
        <v>1644</v>
      </c>
      <c r="H46" s="81"/>
      <c r="I46" s="81"/>
      <c r="J46" s="81"/>
      <c r="K46" s="81">
        <f aca="true" t="shared" si="3" ref="K46:K53">SUM(G46+H46)</f>
        <v>1644</v>
      </c>
    </row>
    <row r="47" spans="1:11" ht="12.75">
      <c r="A47" s="25"/>
      <c r="B47" s="25" t="s">
        <v>253</v>
      </c>
      <c r="C47" s="80" t="s">
        <v>161</v>
      </c>
      <c r="D47" s="80" t="s">
        <v>171</v>
      </c>
      <c r="E47" s="80" t="s">
        <v>254</v>
      </c>
      <c r="F47" s="80"/>
      <c r="G47" s="19">
        <f>G48</f>
        <v>1644</v>
      </c>
      <c r="H47" s="81">
        <f>SUM(I47:J47)</f>
        <v>0</v>
      </c>
      <c r="I47" s="81"/>
      <c r="J47" s="81"/>
      <c r="K47" s="81">
        <f t="shared" si="3"/>
        <v>1644</v>
      </c>
    </row>
    <row r="48" spans="1:11" ht="12.75">
      <c r="A48" s="25"/>
      <c r="B48" s="25" t="s">
        <v>255</v>
      </c>
      <c r="C48" s="80" t="s">
        <v>161</v>
      </c>
      <c r="D48" s="80" t="s">
        <v>171</v>
      </c>
      <c r="E48" s="80" t="s">
        <v>254</v>
      </c>
      <c r="F48" s="80" t="s">
        <v>256</v>
      </c>
      <c r="G48" s="19">
        <v>1644</v>
      </c>
      <c r="H48" s="81">
        <f>SUM(I48+J48)</f>
        <v>0</v>
      </c>
      <c r="I48" s="81">
        <v>0</v>
      </c>
      <c r="J48" s="81">
        <v>0</v>
      </c>
      <c r="K48" s="81">
        <f t="shared" si="3"/>
        <v>1644</v>
      </c>
    </row>
    <row r="49" spans="1:11" ht="12.75">
      <c r="A49" s="25"/>
      <c r="B49" s="25" t="s">
        <v>257</v>
      </c>
      <c r="C49" s="80" t="s">
        <v>161</v>
      </c>
      <c r="D49" s="80" t="s">
        <v>171</v>
      </c>
      <c r="E49" s="80" t="s">
        <v>258</v>
      </c>
      <c r="F49" s="80"/>
      <c r="G49" s="19">
        <f>SUM(G50)</f>
        <v>17248.8</v>
      </c>
      <c r="H49" s="81">
        <f>SUM(I49+J49)</f>
        <v>40</v>
      </c>
      <c r="I49" s="81">
        <f>SUM(I50)</f>
        <v>40</v>
      </c>
      <c r="J49" s="81">
        <f>SUM(J50)</f>
        <v>0</v>
      </c>
      <c r="K49" s="81">
        <f t="shared" si="3"/>
        <v>17288.8</v>
      </c>
    </row>
    <row r="50" spans="1:11" ht="12.75">
      <c r="A50" s="25"/>
      <c r="B50" s="25" t="s">
        <v>259</v>
      </c>
      <c r="C50" s="80" t="s">
        <v>161</v>
      </c>
      <c r="D50" s="80" t="s">
        <v>171</v>
      </c>
      <c r="E50" s="80" t="s">
        <v>260</v>
      </c>
      <c r="F50" s="80"/>
      <c r="G50" s="19">
        <f>SUM(G51+G52+G53)</f>
        <v>17248.8</v>
      </c>
      <c r="H50" s="19">
        <f>SUM(H51+H52+H53)</f>
        <v>0</v>
      </c>
      <c r="I50" s="19">
        <f>SUM(I51+I52+I53)</f>
        <v>40</v>
      </c>
      <c r="J50" s="19">
        <f>SUM(J51+J52+J53)</f>
        <v>0</v>
      </c>
      <c r="K50" s="19">
        <f t="shared" si="3"/>
        <v>17248.8</v>
      </c>
    </row>
    <row r="51" spans="1:11" ht="83.25" customHeight="1">
      <c r="A51" s="25"/>
      <c r="B51" s="25" t="s">
        <v>229</v>
      </c>
      <c r="C51" s="80" t="s">
        <v>161</v>
      </c>
      <c r="D51" s="80" t="s">
        <v>171</v>
      </c>
      <c r="E51" s="80" t="s">
        <v>260</v>
      </c>
      <c r="F51" s="80" t="s">
        <v>230</v>
      </c>
      <c r="G51" s="19">
        <v>15364.8</v>
      </c>
      <c r="H51" s="81">
        <f>SUM(I51)</f>
        <v>0</v>
      </c>
      <c r="I51" s="81">
        <v>0</v>
      </c>
      <c r="J51" s="81"/>
      <c r="K51" s="81">
        <f t="shared" si="3"/>
        <v>15364.8</v>
      </c>
    </row>
    <row r="52" spans="1:11" ht="12.75">
      <c r="A52" s="25"/>
      <c r="B52" s="25" t="s">
        <v>236</v>
      </c>
      <c r="C52" s="80" t="s">
        <v>161</v>
      </c>
      <c r="D52" s="80" t="s">
        <v>171</v>
      </c>
      <c r="E52" s="80" t="s">
        <v>260</v>
      </c>
      <c r="F52" s="80" t="s">
        <v>237</v>
      </c>
      <c r="G52" s="19">
        <v>1854</v>
      </c>
      <c r="H52" s="81">
        <v>0</v>
      </c>
      <c r="I52" s="81">
        <v>40</v>
      </c>
      <c r="J52" s="81"/>
      <c r="K52" s="81">
        <f t="shared" si="3"/>
        <v>1854</v>
      </c>
    </row>
    <row r="53" spans="1:11" ht="16.5" customHeight="1">
      <c r="A53" s="25"/>
      <c r="B53" s="25" t="s">
        <v>238</v>
      </c>
      <c r="C53" s="80" t="s">
        <v>161</v>
      </c>
      <c r="D53" s="80" t="s">
        <v>171</v>
      </c>
      <c r="E53" s="80" t="s">
        <v>260</v>
      </c>
      <c r="F53" s="80" t="s">
        <v>239</v>
      </c>
      <c r="G53" s="19">
        <v>30</v>
      </c>
      <c r="H53" s="81">
        <f>SUM(I53+J53)</f>
        <v>0</v>
      </c>
      <c r="I53" s="81"/>
      <c r="J53" s="81"/>
      <c r="K53" s="81">
        <f t="shared" si="3"/>
        <v>30</v>
      </c>
    </row>
    <row r="54" spans="1:11" ht="62.25" customHeight="1">
      <c r="A54" s="25"/>
      <c r="B54" s="25" t="s">
        <v>261</v>
      </c>
      <c r="C54" s="80" t="s">
        <v>161</v>
      </c>
      <c r="D54" s="80" t="s">
        <v>171</v>
      </c>
      <c r="E54" s="80" t="s">
        <v>262</v>
      </c>
      <c r="F54" s="80"/>
      <c r="G54" s="19">
        <f>SUM(G55)</f>
        <v>2400</v>
      </c>
      <c r="H54" s="81">
        <f aca="true" t="shared" si="4" ref="H54:K55">SUM(H55)</f>
        <v>0</v>
      </c>
      <c r="I54" s="81">
        <f t="shared" si="4"/>
        <v>0</v>
      </c>
      <c r="J54" s="81">
        <f t="shared" si="4"/>
        <v>0</v>
      </c>
      <c r="K54" s="81">
        <f t="shared" si="4"/>
        <v>2400</v>
      </c>
    </row>
    <row r="55" spans="1:11" ht="94.5" customHeight="1">
      <c r="A55" s="25"/>
      <c r="B55" s="25" t="s">
        <v>263</v>
      </c>
      <c r="C55" s="80" t="s">
        <v>161</v>
      </c>
      <c r="D55" s="80" t="s">
        <v>171</v>
      </c>
      <c r="E55" s="80" t="s">
        <v>264</v>
      </c>
      <c r="F55" s="80"/>
      <c r="G55" s="19">
        <f>SUM(G56)</f>
        <v>2400</v>
      </c>
      <c r="H55" s="81">
        <f t="shared" si="4"/>
        <v>0</v>
      </c>
      <c r="I55" s="81">
        <f t="shared" si="4"/>
        <v>0</v>
      </c>
      <c r="J55" s="81">
        <f t="shared" si="4"/>
        <v>0</v>
      </c>
      <c r="K55" s="81">
        <f t="shared" si="4"/>
        <v>2400</v>
      </c>
    </row>
    <row r="56" spans="1:11" ht="32.25" customHeight="1">
      <c r="A56" s="25"/>
      <c r="B56" s="25" t="s">
        <v>236</v>
      </c>
      <c r="C56" s="80" t="s">
        <v>161</v>
      </c>
      <c r="D56" s="80" t="s">
        <v>171</v>
      </c>
      <c r="E56" s="80" t="s">
        <v>264</v>
      </c>
      <c r="F56" s="80" t="s">
        <v>237</v>
      </c>
      <c r="G56" s="19">
        <v>2400</v>
      </c>
      <c r="H56" s="81">
        <f>SUM(I56+J56)</f>
        <v>0</v>
      </c>
      <c r="I56" s="81">
        <v>0</v>
      </c>
      <c r="J56" s="81"/>
      <c r="K56" s="81">
        <f>SUM(G56+H56)</f>
        <v>2400</v>
      </c>
    </row>
    <row r="57" spans="1:11" ht="12.75">
      <c r="A57" s="25"/>
      <c r="B57" s="25" t="s">
        <v>495</v>
      </c>
      <c r="C57" s="80" t="s">
        <v>161</v>
      </c>
      <c r="D57" s="80" t="s">
        <v>171</v>
      </c>
      <c r="E57" s="80" t="s">
        <v>266</v>
      </c>
      <c r="F57" s="80"/>
      <c r="G57" s="19">
        <f>SUM(G58+G63)</f>
        <v>4616</v>
      </c>
      <c r="H57" s="19">
        <f>SUM(H58+H63)</f>
        <v>-800</v>
      </c>
      <c r="I57" s="19">
        <f>SUM(I58+I63)</f>
        <v>-800</v>
      </c>
      <c r="J57" s="19">
        <f>SUM(J58+J63)</f>
        <v>0</v>
      </c>
      <c r="K57" s="19">
        <f>SUM(K58+K63)</f>
        <v>3815.9999999999995</v>
      </c>
    </row>
    <row r="58" spans="1:11" ht="12.75">
      <c r="A58" s="25"/>
      <c r="B58" s="25" t="s">
        <v>267</v>
      </c>
      <c r="C58" s="80" t="s">
        <v>161</v>
      </c>
      <c r="D58" s="80" t="s">
        <v>171</v>
      </c>
      <c r="E58" s="80" t="s">
        <v>268</v>
      </c>
      <c r="F58" s="80"/>
      <c r="G58" s="19">
        <f>SUM(G59)</f>
        <v>2315.9999999999995</v>
      </c>
      <c r="H58" s="81">
        <f>SUM(I58)</f>
        <v>800</v>
      </c>
      <c r="I58" s="81">
        <f>SUM(I59)</f>
        <v>800</v>
      </c>
      <c r="J58" s="81"/>
      <c r="K58" s="81">
        <f>SUM(G58+H58)</f>
        <v>3115.9999999999995</v>
      </c>
    </row>
    <row r="59" spans="1:11" ht="45.75" customHeight="1">
      <c r="A59" s="25"/>
      <c r="B59" s="25" t="s">
        <v>496</v>
      </c>
      <c r="C59" s="80" t="s">
        <v>161</v>
      </c>
      <c r="D59" s="80" t="s">
        <v>171</v>
      </c>
      <c r="E59" s="80" t="s">
        <v>270</v>
      </c>
      <c r="F59" s="80"/>
      <c r="G59" s="19">
        <f>SUM(G60+G61+G62)</f>
        <v>2315.9999999999995</v>
      </c>
      <c r="H59" s="81">
        <f>SUM(I59)</f>
        <v>800</v>
      </c>
      <c r="I59" s="81">
        <f>SUM(I60+I61+I62)</f>
        <v>800</v>
      </c>
      <c r="J59" s="81"/>
      <c r="K59" s="81">
        <f>SUM(G59+H59)</f>
        <v>3115.9999999999995</v>
      </c>
    </row>
    <row r="60" spans="1:11" ht="30" customHeight="1">
      <c r="A60" s="25"/>
      <c r="B60" s="25" t="s">
        <v>236</v>
      </c>
      <c r="C60" s="80" t="s">
        <v>161</v>
      </c>
      <c r="D60" s="80" t="s">
        <v>171</v>
      </c>
      <c r="E60" s="80" t="s">
        <v>271</v>
      </c>
      <c r="F60" s="80" t="s">
        <v>237</v>
      </c>
      <c r="G60" s="19">
        <v>1845.6</v>
      </c>
      <c r="H60" s="81">
        <f>SUM(I60)</f>
        <v>800</v>
      </c>
      <c r="I60" s="81">
        <v>800</v>
      </c>
      <c r="J60" s="81"/>
      <c r="K60" s="81">
        <f>SUM(G60+H60)</f>
        <v>2645.6</v>
      </c>
    </row>
    <row r="61" spans="1:11" ht="45.75" customHeight="1">
      <c r="A61" s="25"/>
      <c r="B61" s="25" t="s">
        <v>272</v>
      </c>
      <c r="C61" s="80" t="s">
        <v>161</v>
      </c>
      <c r="D61" s="80" t="s">
        <v>171</v>
      </c>
      <c r="E61" s="80" t="s">
        <v>271</v>
      </c>
      <c r="F61" s="80" t="s">
        <v>273</v>
      </c>
      <c r="G61" s="19">
        <v>348.7</v>
      </c>
      <c r="H61" s="81">
        <f>SUM(I61)</f>
        <v>0</v>
      </c>
      <c r="I61" s="81">
        <v>0</v>
      </c>
      <c r="J61" s="81"/>
      <c r="K61" s="81">
        <f>SUM(G61+H61)</f>
        <v>348.7</v>
      </c>
    </row>
    <row r="62" spans="1:11" ht="12.75">
      <c r="A62" s="25"/>
      <c r="B62" s="25" t="s">
        <v>238</v>
      </c>
      <c r="C62" s="80" t="s">
        <v>161</v>
      </c>
      <c r="D62" s="80" t="s">
        <v>171</v>
      </c>
      <c r="E62" s="80" t="s">
        <v>274</v>
      </c>
      <c r="F62" s="80" t="s">
        <v>239</v>
      </c>
      <c r="G62" s="19">
        <v>121.7</v>
      </c>
      <c r="H62" s="81">
        <f>SUM(I62+J62)</f>
        <v>0</v>
      </c>
      <c r="I62" s="81">
        <v>0</v>
      </c>
      <c r="J62" s="81"/>
      <c r="K62" s="81">
        <f>SUM(G62+H62)</f>
        <v>121.7</v>
      </c>
    </row>
    <row r="63" spans="1:11" ht="78" customHeight="1">
      <c r="A63" s="25"/>
      <c r="B63" s="25" t="s">
        <v>275</v>
      </c>
      <c r="C63" s="80" t="s">
        <v>161</v>
      </c>
      <c r="D63" s="80" t="s">
        <v>171</v>
      </c>
      <c r="E63" s="80" t="s">
        <v>276</v>
      </c>
      <c r="F63" s="80"/>
      <c r="G63" s="19">
        <f>SUM(G64)</f>
        <v>2300</v>
      </c>
      <c r="H63" s="19">
        <f>SUM(H64)</f>
        <v>-1600</v>
      </c>
      <c r="I63" s="19">
        <f>SUM(I64)</f>
        <v>-1600</v>
      </c>
      <c r="J63" s="19">
        <f>SUM(J64)</f>
        <v>0</v>
      </c>
      <c r="K63" s="19">
        <f>SUM(K64)</f>
        <v>700</v>
      </c>
    </row>
    <row r="64" spans="1:11" ht="48.75" customHeight="1">
      <c r="A64" s="25"/>
      <c r="B64" s="25" t="s">
        <v>277</v>
      </c>
      <c r="C64" s="80" t="s">
        <v>161</v>
      </c>
      <c r="D64" s="80" t="s">
        <v>171</v>
      </c>
      <c r="E64" s="80" t="s">
        <v>278</v>
      </c>
      <c r="F64" s="80"/>
      <c r="G64" s="19">
        <f>SUM(G65)</f>
        <v>2300</v>
      </c>
      <c r="H64" s="19">
        <f>SUM(H65)</f>
        <v>-1600</v>
      </c>
      <c r="I64" s="19">
        <f>SUM(I65)</f>
        <v>-1600</v>
      </c>
      <c r="J64" s="19">
        <f>SUM(J65)</f>
        <v>0</v>
      </c>
      <c r="K64" s="19">
        <f>SUM(G64+H64)</f>
        <v>700</v>
      </c>
    </row>
    <row r="65" spans="1:11" ht="12.75">
      <c r="A65" s="25"/>
      <c r="B65" s="25" t="s">
        <v>236</v>
      </c>
      <c r="C65" s="80" t="s">
        <v>161</v>
      </c>
      <c r="D65" s="80" t="s">
        <v>171</v>
      </c>
      <c r="E65" s="80" t="s">
        <v>278</v>
      </c>
      <c r="F65" s="80" t="s">
        <v>237</v>
      </c>
      <c r="G65" s="19">
        <v>2300</v>
      </c>
      <c r="H65" s="81">
        <f>SUM(I65+J65)</f>
        <v>-1600</v>
      </c>
      <c r="I65" s="81">
        <v>-1600</v>
      </c>
      <c r="J65" s="81"/>
      <c r="K65" s="81">
        <f>SUM(G65+H65)</f>
        <v>700</v>
      </c>
    </row>
    <row r="66" spans="1:11" ht="12.75">
      <c r="A66" s="25"/>
      <c r="B66" s="25" t="s">
        <v>387</v>
      </c>
      <c r="C66" s="80" t="s">
        <v>161</v>
      </c>
      <c r="D66" s="80" t="s">
        <v>171</v>
      </c>
      <c r="E66" s="80" t="s">
        <v>388</v>
      </c>
      <c r="F66" s="80"/>
      <c r="G66" s="19">
        <f>SUM(G67)</f>
        <v>450</v>
      </c>
      <c r="H66" s="19">
        <f>SUM(H67)</f>
        <v>0</v>
      </c>
      <c r="I66" s="19">
        <f>SUM(I67)</f>
        <v>0</v>
      </c>
      <c r="J66" s="19">
        <f>SUM(J67)</f>
        <v>0</v>
      </c>
      <c r="K66" s="19">
        <f>SUM(K67)</f>
        <v>450</v>
      </c>
    </row>
    <row r="67" spans="1:11" ht="12.75">
      <c r="A67" s="25"/>
      <c r="B67" s="25" t="s">
        <v>389</v>
      </c>
      <c r="C67" s="80" t="s">
        <v>161</v>
      </c>
      <c r="D67" s="80" t="s">
        <v>171</v>
      </c>
      <c r="E67" s="80" t="s">
        <v>497</v>
      </c>
      <c r="F67" s="80"/>
      <c r="G67" s="19">
        <f>SUM(G68+G70+G72+G74)</f>
        <v>450</v>
      </c>
      <c r="H67" s="19">
        <f>SUM(H68+H70+H72+H74)</f>
        <v>0</v>
      </c>
      <c r="I67" s="19">
        <f>SUM(I68+I70+I72+I74)</f>
        <v>0</v>
      </c>
      <c r="J67" s="19">
        <f>SUM(J68+J70+J72+J74)</f>
        <v>0</v>
      </c>
      <c r="K67" s="19">
        <f>SUM(K68+K70+K72+K74)</f>
        <v>450</v>
      </c>
    </row>
    <row r="68" spans="1:11" ht="12.75">
      <c r="A68" s="25"/>
      <c r="B68" s="25" t="s">
        <v>391</v>
      </c>
      <c r="C68" s="80" t="s">
        <v>161</v>
      </c>
      <c r="D68" s="80" t="s">
        <v>171</v>
      </c>
      <c r="E68" s="80" t="s">
        <v>392</v>
      </c>
      <c r="F68" s="80"/>
      <c r="G68" s="19">
        <f>SUM(G69)</f>
        <v>100</v>
      </c>
      <c r="H68" s="19">
        <f>SUM(H69)</f>
        <v>0</v>
      </c>
      <c r="I68" s="19">
        <f>SUM(I69)</f>
        <v>0</v>
      </c>
      <c r="J68" s="19">
        <f>SUM(J69)</f>
        <v>0</v>
      </c>
      <c r="K68" s="19">
        <f>SUM(K69)</f>
        <v>100</v>
      </c>
    </row>
    <row r="69" spans="1:11" ht="45" customHeight="1">
      <c r="A69" s="25"/>
      <c r="B69" s="4" t="s">
        <v>316</v>
      </c>
      <c r="C69" s="80" t="s">
        <v>161</v>
      </c>
      <c r="D69" s="80" t="s">
        <v>171</v>
      </c>
      <c r="E69" s="80" t="s">
        <v>392</v>
      </c>
      <c r="F69" s="80" t="s">
        <v>317</v>
      </c>
      <c r="G69" s="19">
        <v>100</v>
      </c>
      <c r="H69" s="81">
        <f>SUM(I69)</f>
        <v>0</v>
      </c>
      <c r="I69" s="81">
        <v>0</v>
      </c>
      <c r="J69" s="81"/>
      <c r="K69" s="81">
        <f>SUM(G69+H69)</f>
        <v>100</v>
      </c>
    </row>
    <row r="70" spans="1:11" ht="12.75">
      <c r="A70" s="25"/>
      <c r="B70" s="25" t="s">
        <v>393</v>
      </c>
      <c r="C70" s="80" t="s">
        <v>161</v>
      </c>
      <c r="D70" s="80" t="s">
        <v>171</v>
      </c>
      <c r="E70" s="80" t="s">
        <v>394</v>
      </c>
      <c r="F70" s="80"/>
      <c r="G70" s="19">
        <f>SUM(G71)</f>
        <v>200</v>
      </c>
      <c r="H70" s="19">
        <f>SUM(H71)</f>
        <v>0</v>
      </c>
      <c r="I70" s="19">
        <f>SUM(I71)</f>
        <v>0</v>
      </c>
      <c r="J70" s="19">
        <f>SUM(J71)</f>
        <v>0</v>
      </c>
      <c r="K70" s="19">
        <f>SUM(K71)</f>
        <v>200</v>
      </c>
    </row>
    <row r="71" spans="1:11" ht="48.75" customHeight="1">
      <c r="A71" s="25"/>
      <c r="B71" s="4" t="s">
        <v>316</v>
      </c>
      <c r="C71" s="80" t="s">
        <v>161</v>
      </c>
      <c r="D71" s="80" t="s">
        <v>171</v>
      </c>
      <c r="E71" s="80" t="s">
        <v>394</v>
      </c>
      <c r="F71" s="80" t="s">
        <v>317</v>
      </c>
      <c r="G71" s="19">
        <v>200</v>
      </c>
      <c r="H71" s="81">
        <f>SUM(I71)</f>
        <v>0</v>
      </c>
      <c r="I71" s="81">
        <v>0</v>
      </c>
      <c r="J71" s="81"/>
      <c r="K71" s="81">
        <f>SUM(G71+H71)</f>
        <v>200</v>
      </c>
    </row>
    <row r="72" spans="1:11" ht="12.75">
      <c r="A72" s="25"/>
      <c r="B72" s="4" t="s">
        <v>395</v>
      </c>
      <c r="C72" s="80" t="s">
        <v>161</v>
      </c>
      <c r="D72" s="80" t="s">
        <v>171</v>
      </c>
      <c r="E72" s="80" t="s">
        <v>396</v>
      </c>
      <c r="F72" s="80"/>
      <c r="G72" s="19">
        <f>SUM(G73)</f>
        <v>50</v>
      </c>
      <c r="H72" s="19">
        <f>SUM(H73)</f>
        <v>0</v>
      </c>
      <c r="I72" s="19">
        <f>SUM(I73)</f>
        <v>0</v>
      </c>
      <c r="J72" s="19">
        <f>SUM(J73)</f>
        <v>0</v>
      </c>
      <c r="K72" s="19">
        <f>SUM(K73)</f>
        <v>50</v>
      </c>
    </row>
    <row r="73" spans="1:11" ht="44.25" customHeight="1">
      <c r="A73" s="25"/>
      <c r="B73" s="4" t="s">
        <v>316</v>
      </c>
      <c r="C73" s="80" t="s">
        <v>161</v>
      </c>
      <c r="D73" s="80" t="s">
        <v>171</v>
      </c>
      <c r="E73" s="80" t="s">
        <v>396</v>
      </c>
      <c r="F73" s="80" t="s">
        <v>317</v>
      </c>
      <c r="G73" s="19">
        <v>50</v>
      </c>
      <c r="H73" s="81">
        <f>SUM(I73)</f>
        <v>0</v>
      </c>
      <c r="I73" s="81">
        <v>0</v>
      </c>
      <c r="J73" s="81"/>
      <c r="K73" s="81">
        <f>SUM(G73+H73)</f>
        <v>50</v>
      </c>
    </row>
    <row r="74" spans="1:11" ht="12.75">
      <c r="A74" s="25"/>
      <c r="B74" s="4" t="s">
        <v>498</v>
      </c>
      <c r="C74" s="80" t="s">
        <v>161</v>
      </c>
      <c r="D74" s="80" t="s">
        <v>171</v>
      </c>
      <c r="E74" s="80" t="s">
        <v>398</v>
      </c>
      <c r="F74" s="80"/>
      <c r="G74" s="19">
        <f>SUM(G75)</f>
        <v>100</v>
      </c>
      <c r="H74" s="19">
        <f>SUM(H75)</f>
        <v>0</v>
      </c>
      <c r="I74" s="19">
        <f>SUM(I75)</f>
        <v>0</v>
      </c>
      <c r="J74" s="19">
        <f>SUM(J75)</f>
        <v>0</v>
      </c>
      <c r="K74" s="19">
        <f>SUM(K75)</f>
        <v>100</v>
      </c>
    </row>
    <row r="75" spans="1:11" ht="48" customHeight="1">
      <c r="A75" s="25"/>
      <c r="B75" s="4" t="s">
        <v>316</v>
      </c>
      <c r="C75" s="80" t="s">
        <v>161</v>
      </c>
      <c r="D75" s="80" t="s">
        <v>171</v>
      </c>
      <c r="E75" s="80" t="s">
        <v>398</v>
      </c>
      <c r="F75" s="80" t="s">
        <v>317</v>
      </c>
      <c r="G75" s="19">
        <v>100</v>
      </c>
      <c r="H75" s="81">
        <f>SUM(I75)</f>
        <v>0</v>
      </c>
      <c r="I75" s="81">
        <v>0</v>
      </c>
      <c r="J75" s="81"/>
      <c r="K75" s="81">
        <f>SUM(G75+H75)</f>
        <v>100</v>
      </c>
    </row>
    <row r="76" spans="1:11" ht="12.75">
      <c r="A76" s="13" t="s">
        <v>172</v>
      </c>
      <c r="B76" s="13" t="s">
        <v>173</v>
      </c>
      <c r="C76" s="77" t="s">
        <v>174</v>
      </c>
      <c r="D76" s="77"/>
      <c r="E76" s="77"/>
      <c r="F76" s="77"/>
      <c r="G76" s="14">
        <f>SUM(G77+G87+G92)</f>
        <v>3588.8999999999996</v>
      </c>
      <c r="H76" s="14">
        <f>SUM(H77+H87+H92)</f>
        <v>0</v>
      </c>
      <c r="I76" s="14">
        <f>SUM(I77+I87+I92)</f>
        <v>0</v>
      </c>
      <c r="J76" s="14">
        <f>SUM(J77+J87+J92)</f>
        <v>0</v>
      </c>
      <c r="K76" s="14">
        <f>SUM(K77+K87+K92)</f>
        <v>3588.8999999999996</v>
      </c>
    </row>
    <row r="77" spans="1:11" ht="12.75">
      <c r="A77" s="13"/>
      <c r="B77" s="25" t="s">
        <v>175</v>
      </c>
      <c r="C77" s="80" t="s">
        <v>174</v>
      </c>
      <c r="D77" s="80" t="s">
        <v>176</v>
      </c>
      <c r="E77" s="80"/>
      <c r="F77" s="80"/>
      <c r="G77" s="19">
        <f>SUM(G78)</f>
        <v>2948.8999999999996</v>
      </c>
      <c r="H77" s="19">
        <f>SUM(H78)</f>
        <v>0</v>
      </c>
      <c r="I77" s="19">
        <f>SUM(I78)</f>
        <v>0</v>
      </c>
      <c r="J77" s="19">
        <f>SUM(J78)</f>
        <v>0</v>
      </c>
      <c r="K77" s="19">
        <f>SUM(K78)</f>
        <v>2948.8999999999996</v>
      </c>
    </row>
    <row r="78" spans="1:11" ht="12.75">
      <c r="A78" s="13"/>
      <c r="B78" s="25" t="s">
        <v>175</v>
      </c>
      <c r="C78" s="80" t="s">
        <v>174</v>
      </c>
      <c r="D78" s="80" t="s">
        <v>176</v>
      </c>
      <c r="E78" s="80" t="s">
        <v>280</v>
      </c>
      <c r="F78" s="80"/>
      <c r="G78" s="19">
        <f>SUM(G79+G84)</f>
        <v>2948.8999999999996</v>
      </c>
      <c r="H78" s="19">
        <f>SUM(H79)</f>
        <v>0</v>
      </c>
      <c r="I78" s="19">
        <f>SUM(I79)</f>
        <v>0</v>
      </c>
      <c r="J78" s="19">
        <f>SUM(J79)</f>
        <v>0</v>
      </c>
      <c r="K78" s="19">
        <f>SUM(G78+H78)</f>
        <v>2948.8999999999996</v>
      </c>
    </row>
    <row r="79" spans="1:11" ht="12.75">
      <c r="A79" s="25"/>
      <c r="B79" s="25" t="s">
        <v>281</v>
      </c>
      <c r="C79" s="80" t="s">
        <v>174</v>
      </c>
      <c r="D79" s="80" t="s">
        <v>176</v>
      </c>
      <c r="E79" s="80" t="s">
        <v>282</v>
      </c>
      <c r="F79" s="80"/>
      <c r="G79" s="19">
        <f>SUM(G80+G82)</f>
        <v>741.3</v>
      </c>
      <c r="H79" s="19">
        <f>SUM(I79)</f>
        <v>0</v>
      </c>
      <c r="I79" s="19">
        <f>SUM(I80+I82)</f>
        <v>0</v>
      </c>
      <c r="J79" s="19">
        <f>SUM(J80+J82)</f>
        <v>0</v>
      </c>
      <c r="K79" s="81">
        <f aca="true" t="shared" si="5" ref="K79:K86">SUM(G79+H79)</f>
        <v>741.3</v>
      </c>
    </row>
    <row r="80" spans="1:11" ht="12.75">
      <c r="A80" s="25"/>
      <c r="B80" s="25" t="s">
        <v>283</v>
      </c>
      <c r="C80" s="80" t="s">
        <v>174</v>
      </c>
      <c r="D80" s="80" t="s">
        <v>176</v>
      </c>
      <c r="E80" s="80" t="s">
        <v>284</v>
      </c>
      <c r="F80" s="80"/>
      <c r="G80" s="19">
        <f>SUM(G81)</f>
        <v>241.3</v>
      </c>
      <c r="H80" s="19">
        <f>SUM(I80)</f>
        <v>0</v>
      </c>
      <c r="I80" s="81">
        <f>SUM(I81)</f>
        <v>0</v>
      </c>
      <c r="J80" s="81"/>
      <c r="K80" s="81">
        <f t="shared" si="5"/>
        <v>241.3</v>
      </c>
    </row>
    <row r="81" spans="1:11" ht="12.75">
      <c r="A81" s="25"/>
      <c r="B81" s="25" t="s">
        <v>236</v>
      </c>
      <c r="C81" s="80" t="s">
        <v>174</v>
      </c>
      <c r="D81" s="80" t="s">
        <v>176</v>
      </c>
      <c r="E81" s="80" t="s">
        <v>284</v>
      </c>
      <c r="F81" s="80" t="s">
        <v>237</v>
      </c>
      <c r="G81" s="19">
        <v>241.3</v>
      </c>
      <c r="H81" s="19">
        <f>SUM(I81)</f>
        <v>0</v>
      </c>
      <c r="I81" s="81">
        <v>0</v>
      </c>
      <c r="J81" s="81"/>
      <c r="K81" s="81">
        <f t="shared" si="5"/>
        <v>241.3</v>
      </c>
    </row>
    <row r="82" spans="1:11" ht="46.5" customHeight="1">
      <c r="A82" s="25"/>
      <c r="B82" s="25" t="s">
        <v>285</v>
      </c>
      <c r="C82" s="80" t="s">
        <v>174</v>
      </c>
      <c r="D82" s="80" t="s">
        <v>176</v>
      </c>
      <c r="E82" s="80" t="s">
        <v>286</v>
      </c>
      <c r="F82" s="80"/>
      <c r="G82" s="19">
        <f aca="true" t="shared" si="6" ref="G82:J85">SUM(G83)</f>
        <v>500</v>
      </c>
      <c r="H82" s="81">
        <f t="shared" si="6"/>
        <v>0</v>
      </c>
      <c r="I82" s="81">
        <f t="shared" si="6"/>
        <v>0</v>
      </c>
      <c r="J82" s="81">
        <f t="shared" si="6"/>
        <v>0</v>
      </c>
      <c r="K82" s="81">
        <f t="shared" si="5"/>
        <v>500</v>
      </c>
    </row>
    <row r="83" spans="1:11" ht="12.75">
      <c r="A83" s="25"/>
      <c r="B83" s="25" t="s">
        <v>236</v>
      </c>
      <c r="C83" s="80" t="s">
        <v>174</v>
      </c>
      <c r="D83" s="80" t="s">
        <v>176</v>
      </c>
      <c r="E83" s="80" t="s">
        <v>286</v>
      </c>
      <c r="F83" s="80" t="s">
        <v>237</v>
      </c>
      <c r="G83" s="19">
        <v>500</v>
      </c>
      <c r="H83" s="81">
        <f>SUM(I83)</f>
        <v>0</v>
      </c>
      <c r="I83" s="81">
        <v>0</v>
      </c>
      <c r="J83" s="81">
        <f t="shared" si="6"/>
        <v>0</v>
      </c>
      <c r="K83" s="81">
        <f t="shared" si="5"/>
        <v>500</v>
      </c>
    </row>
    <row r="84" spans="1:11" ht="17.25" customHeight="1">
      <c r="A84" s="25"/>
      <c r="B84" s="25" t="s">
        <v>287</v>
      </c>
      <c r="C84" s="80" t="s">
        <v>174</v>
      </c>
      <c r="D84" s="80" t="s">
        <v>176</v>
      </c>
      <c r="E84" s="80" t="s">
        <v>288</v>
      </c>
      <c r="F84" s="80"/>
      <c r="G84" s="19">
        <f>SUM(G85)</f>
        <v>2207.6</v>
      </c>
      <c r="H84" s="81">
        <f t="shared" si="6"/>
        <v>0</v>
      </c>
      <c r="I84" s="81">
        <f t="shared" si="6"/>
        <v>0</v>
      </c>
      <c r="J84" s="81">
        <f t="shared" si="6"/>
        <v>0</v>
      </c>
      <c r="K84" s="81">
        <f t="shared" si="5"/>
        <v>2207.6</v>
      </c>
    </row>
    <row r="85" spans="1:11" ht="12.75">
      <c r="A85" s="25"/>
      <c r="B85" s="25" t="s">
        <v>259</v>
      </c>
      <c r="C85" s="80" t="s">
        <v>174</v>
      </c>
      <c r="D85" s="80" t="s">
        <v>176</v>
      </c>
      <c r="E85" s="80" t="s">
        <v>290</v>
      </c>
      <c r="F85" s="80"/>
      <c r="G85" s="19">
        <f>SUM(G86)</f>
        <v>2207.6</v>
      </c>
      <c r="H85" s="81">
        <f t="shared" si="6"/>
        <v>0</v>
      </c>
      <c r="I85" s="81">
        <f t="shared" si="6"/>
        <v>0</v>
      </c>
      <c r="J85" s="81">
        <f t="shared" si="6"/>
        <v>0</v>
      </c>
      <c r="K85" s="81">
        <f t="shared" si="5"/>
        <v>2207.6</v>
      </c>
    </row>
    <row r="86" spans="1:11" ht="16.5" customHeight="1">
      <c r="A86" s="25"/>
      <c r="B86" s="83" t="s">
        <v>248</v>
      </c>
      <c r="C86" s="80" t="s">
        <v>174</v>
      </c>
      <c r="D86" s="80" t="s">
        <v>176</v>
      </c>
      <c r="E86" s="47" t="s">
        <v>290</v>
      </c>
      <c r="F86" s="80" t="s">
        <v>249</v>
      </c>
      <c r="G86" s="19">
        <v>2207.6</v>
      </c>
      <c r="H86" s="81">
        <f>SUM(I86)</f>
        <v>0</v>
      </c>
      <c r="I86" s="81">
        <v>0</v>
      </c>
      <c r="J86" s="81"/>
      <c r="K86" s="81">
        <f t="shared" si="5"/>
        <v>2207.6</v>
      </c>
    </row>
    <row r="87" spans="1:11" ht="12.75">
      <c r="A87" s="25"/>
      <c r="B87" s="25" t="s">
        <v>177</v>
      </c>
      <c r="C87" s="80" t="s">
        <v>174</v>
      </c>
      <c r="D87" s="80" t="s">
        <v>178</v>
      </c>
      <c r="E87" s="80"/>
      <c r="F87" s="80"/>
      <c r="G87" s="19">
        <f>SUM(G88)</f>
        <v>100</v>
      </c>
      <c r="H87" s="81">
        <f>SUM(H88)</f>
        <v>0</v>
      </c>
      <c r="I87" s="81">
        <f>SUM(I88)</f>
        <v>0</v>
      </c>
      <c r="J87" s="81">
        <f>SUM(J88)</f>
        <v>0</v>
      </c>
      <c r="K87" s="81">
        <f>SUM(K88)</f>
        <v>100</v>
      </c>
    </row>
    <row r="88" spans="1:11" ht="12.75">
      <c r="A88" s="25"/>
      <c r="B88" s="25" t="s">
        <v>291</v>
      </c>
      <c r="C88" s="80" t="s">
        <v>174</v>
      </c>
      <c r="D88" s="80" t="s">
        <v>178</v>
      </c>
      <c r="E88" s="80" t="s">
        <v>292</v>
      </c>
      <c r="F88" s="80"/>
      <c r="G88" s="19">
        <f aca="true" t="shared" si="7" ref="G88:K89">SUM(G90)</f>
        <v>100</v>
      </c>
      <c r="H88" s="81">
        <f t="shared" si="7"/>
        <v>0</v>
      </c>
      <c r="I88" s="81">
        <f t="shared" si="7"/>
        <v>0</v>
      </c>
      <c r="J88" s="81">
        <f t="shared" si="7"/>
        <v>0</v>
      </c>
      <c r="K88" s="81">
        <f t="shared" si="7"/>
        <v>100</v>
      </c>
    </row>
    <row r="89" spans="1:11" ht="12.75">
      <c r="A89" s="25"/>
      <c r="B89" s="25" t="s">
        <v>293</v>
      </c>
      <c r="C89" s="80" t="s">
        <v>174</v>
      </c>
      <c r="D89" s="80" t="s">
        <v>178</v>
      </c>
      <c r="E89" s="80" t="s">
        <v>294</v>
      </c>
      <c r="F89" s="80"/>
      <c r="G89" s="19">
        <f t="shared" si="7"/>
        <v>100</v>
      </c>
      <c r="H89" s="81">
        <f t="shared" si="7"/>
        <v>0</v>
      </c>
      <c r="I89" s="81">
        <f t="shared" si="7"/>
        <v>0</v>
      </c>
      <c r="J89" s="81">
        <f t="shared" si="7"/>
        <v>0</v>
      </c>
      <c r="K89" s="81">
        <f t="shared" si="7"/>
        <v>100</v>
      </c>
    </row>
    <row r="90" spans="1:11" ht="12.75">
      <c r="A90" s="25"/>
      <c r="B90" s="25" t="s">
        <v>295</v>
      </c>
      <c r="C90" s="80" t="s">
        <v>174</v>
      </c>
      <c r="D90" s="80" t="s">
        <v>178</v>
      </c>
      <c r="E90" s="80" t="s">
        <v>296</v>
      </c>
      <c r="F90" s="80"/>
      <c r="G90" s="19">
        <f>SUM(G91)</f>
        <v>100</v>
      </c>
      <c r="H90" s="19">
        <f>SUM(H91)</f>
        <v>0</v>
      </c>
      <c r="I90" s="19">
        <f>SUM(I91)</f>
        <v>0</v>
      </c>
      <c r="J90" s="19">
        <f>SUM(J91)</f>
        <v>0</v>
      </c>
      <c r="K90" s="19">
        <f>SUM(K91)</f>
        <v>100</v>
      </c>
    </row>
    <row r="91" spans="1:11" ht="12.75">
      <c r="A91" s="25"/>
      <c r="B91" s="25" t="s">
        <v>236</v>
      </c>
      <c r="C91" s="80" t="s">
        <v>174</v>
      </c>
      <c r="D91" s="80" t="s">
        <v>178</v>
      </c>
      <c r="E91" s="80" t="s">
        <v>296</v>
      </c>
      <c r="F91" s="80" t="s">
        <v>237</v>
      </c>
      <c r="G91" s="19">
        <v>100</v>
      </c>
      <c r="H91" s="81">
        <v>0</v>
      </c>
      <c r="I91" s="81"/>
      <c r="J91" s="81"/>
      <c r="K91" s="81">
        <v>100</v>
      </c>
    </row>
    <row r="92" spans="1:11" ht="12.75">
      <c r="A92" s="25"/>
      <c r="B92" s="25" t="s">
        <v>179</v>
      </c>
      <c r="C92" s="80" t="s">
        <v>174</v>
      </c>
      <c r="D92" s="80" t="s">
        <v>180</v>
      </c>
      <c r="E92" s="80"/>
      <c r="F92" s="80"/>
      <c r="G92" s="19">
        <f>SUM(G93)</f>
        <v>540</v>
      </c>
      <c r="H92" s="19">
        <f>SUM(H93)</f>
        <v>0</v>
      </c>
      <c r="I92" s="19">
        <f>SUM(I93)</f>
        <v>0</v>
      </c>
      <c r="J92" s="19">
        <f>SUM(J93)</f>
        <v>0</v>
      </c>
      <c r="K92" s="19">
        <f>SUM(K93)</f>
        <v>540</v>
      </c>
    </row>
    <row r="93" spans="1:11" ht="12.75">
      <c r="A93" s="25"/>
      <c r="B93" s="25" t="s">
        <v>297</v>
      </c>
      <c r="C93" s="80" t="s">
        <v>174</v>
      </c>
      <c r="D93" s="80" t="s">
        <v>180</v>
      </c>
      <c r="E93" s="80" t="s">
        <v>298</v>
      </c>
      <c r="F93" s="80"/>
      <c r="G93" s="19">
        <f>SUM(G94+G97+G100)</f>
        <v>540</v>
      </c>
      <c r="H93" s="19">
        <f>SUM(H94+H97+H100)</f>
        <v>0</v>
      </c>
      <c r="I93" s="19">
        <f>SUM(I94+I97+I100)</f>
        <v>0</v>
      </c>
      <c r="J93" s="19">
        <f>SUM(J94+J97+J100)</f>
        <v>0</v>
      </c>
      <c r="K93" s="19">
        <f>SUM(K94+K97+K100)</f>
        <v>540</v>
      </c>
    </row>
    <row r="94" spans="1:11" ht="12.75">
      <c r="A94" s="139"/>
      <c r="B94" s="25" t="s">
        <v>299</v>
      </c>
      <c r="C94" s="80" t="s">
        <v>174</v>
      </c>
      <c r="D94" s="80" t="s">
        <v>180</v>
      </c>
      <c r="E94" s="80" t="s">
        <v>300</v>
      </c>
      <c r="F94" s="80"/>
      <c r="G94" s="19">
        <f>SUM(G95)</f>
        <v>160</v>
      </c>
      <c r="H94" s="19">
        <f>SUM(H95)</f>
        <v>0</v>
      </c>
      <c r="I94" s="19">
        <f>SUM(I95)</f>
        <v>0</v>
      </c>
      <c r="J94" s="19">
        <f>SUM(J95)</f>
        <v>0</v>
      </c>
      <c r="K94" s="19">
        <f>SUM(K95)</f>
        <v>160</v>
      </c>
    </row>
    <row r="95" spans="1:11" ht="12.75">
      <c r="A95" s="139"/>
      <c r="B95" s="25" t="s">
        <v>301</v>
      </c>
      <c r="C95" s="80" t="s">
        <v>174</v>
      </c>
      <c r="D95" s="80" t="s">
        <v>180</v>
      </c>
      <c r="E95" s="80" t="s">
        <v>302</v>
      </c>
      <c r="F95" s="80"/>
      <c r="G95" s="19">
        <f>SUM(G96)</f>
        <v>160</v>
      </c>
      <c r="H95" s="81">
        <f>SUM(I95+J95)</f>
        <v>0</v>
      </c>
      <c r="I95" s="81">
        <f>SUM(I96)</f>
        <v>0</v>
      </c>
      <c r="J95" s="81"/>
      <c r="K95" s="81">
        <f>SUM(G95+H95)</f>
        <v>160</v>
      </c>
    </row>
    <row r="96" spans="1:11" ht="12.75">
      <c r="A96" s="139"/>
      <c r="B96" s="25" t="s">
        <v>236</v>
      </c>
      <c r="C96" s="80" t="s">
        <v>174</v>
      </c>
      <c r="D96" s="80" t="s">
        <v>180</v>
      </c>
      <c r="E96" s="80" t="s">
        <v>302</v>
      </c>
      <c r="F96" s="80" t="s">
        <v>237</v>
      </c>
      <c r="G96" s="19">
        <v>160</v>
      </c>
      <c r="H96" s="81">
        <f>SUM(I96+J96)</f>
        <v>0</v>
      </c>
      <c r="I96" s="81">
        <v>0</v>
      </c>
      <c r="J96" s="81"/>
      <c r="K96" s="81">
        <f>SUM(G96+H96)</f>
        <v>160</v>
      </c>
    </row>
    <row r="97" spans="1:11" ht="12.75">
      <c r="A97" s="139"/>
      <c r="B97" s="25" t="s">
        <v>499</v>
      </c>
      <c r="C97" s="80" t="s">
        <v>174</v>
      </c>
      <c r="D97" s="80" t="s">
        <v>180</v>
      </c>
      <c r="E97" s="80" t="s">
        <v>304</v>
      </c>
      <c r="F97" s="80"/>
      <c r="G97" s="19">
        <f>SUM(G98)</f>
        <v>80</v>
      </c>
      <c r="H97" s="19">
        <f>SUM(H98)</f>
        <v>0</v>
      </c>
      <c r="I97" s="19">
        <f>SUM(I98)</f>
        <v>0</v>
      </c>
      <c r="J97" s="19">
        <f>SUM(J98)</f>
        <v>0</v>
      </c>
      <c r="K97" s="19">
        <f>SUM(K98)</f>
        <v>80</v>
      </c>
    </row>
    <row r="98" spans="1:11" ht="12.75">
      <c r="A98" s="139"/>
      <c r="B98" s="25" t="s">
        <v>305</v>
      </c>
      <c r="C98" s="80" t="s">
        <v>174</v>
      </c>
      <c r="D98" s="80" t="s">
        <v>180</v>
      </c>
      <c r="E98" s="80" t="s">
        <v>306</v>
      </c>
      <c r="F98" s="80"/>
      <c r="G98" s="19">
        <f>SUM(G99)</f>
        <v>80</v>
      </c>
      <c r="H98" s="81">
        <f>SUM(I98+J98)</f>
        <v>0</v>
      </c>
      <c r="I98" s="81">
        <f>SUM(I99)</f>
        <v>0</v>
      </c>
      <c r="J98" s="81"/>
      <c r="K98" s="81">
        <f>SUM(G98+H98)</f>
        <v>80</v>
      </c>
    </row>
    <row r="99" spans="1:11" ht="12.75">
      <c r="A99" s="139"/>
      <c r="B99" s="25" t="s">
        <v>236</v>
      </c>
      <c r="C99" s="80" t="s">
        <v>174</v>
      </c>
      <c r="D99" s="80" t="s">
        <v>180</v>
      </c>
      <c r="E99" s="80" t="s">
        <v>306</v>
      </c>
      <c r="F99" s="80" t="s">
        <v>237</v>
      </c>
      <c r="G99" s="19">
        <v>80</v>
      </c>
      <c r="H99" s="81">
        <f>SUM(I99+J99)</f>
        <v>0</v>
      </c>
      <c r="I99" s="81"/>
      <c r="J99" s="81"/>
      <c r="K99" s="81">
        <f>SUM(G99+H99)</f>
        <v>80</v>
      </c>
    </row>
    <row r="100" spans="1:11" ht="12.75">
      <c r="A100" s="139"/>
      <c r="B100" s="25" t="s">
        <v>500</v>
      </c>
      <c r="C100" s="80" t="s">
        <v>174</v>
      </c>
      <c r="D100" s="80" t="s">
        <v>180</v>
      </c>
      <c r="E100" s="80" t="s">
        <v>308</v>
      </c>
      <c r="F100" s="80"/>
      <c r="G100" s="19">
        <f>SUM(G101)</f>
        <v>300</v>
      </c>
      <c r="H100" s="81">
        <f>SUM(I100+J100)</f>
        <v>0</v>
      </c>
      <c r="I100" s="81">
        <f>SUM(I101)</f>
        <v>0</v>
      </c>
      <c r="J100" s="81"/>
      <c r="K100" s="81">
        <f>SUM(G100+H100)</f>
        <v>300</v>
      </c>
    </row>
    <row r="101" spans="1:11" ht="12.75">
      <c r="A101" s="139"/>
      <c r="B101" s="25" t="s">
        <v>309</v>
      </c>
      <c r="C101" s="80" t="s">
        <v>174</v>
      </c>
      <c r="D101" s="80" t="s">
        <v>180</v>
      </c>
      <c r="E101" s="80" t="s">
        <v>310</v>
      </c>
      <c r="F101" s="80"/>
      <c r="G101" s="19">
        <f>SUM(G102)</f>
        <v>300</v>
      </c>
      <c r="H101" s="81">
        <f>SUM(I101+J101)</f>
        <v>0</v>
      </c>
      <c r="I101" s="81"/>
      <c r="J101" s="81"/>
      <c r="K101" s="81">
        <f>SUM(G101+H101)</f>
        <v>300</v>
      </c>
    </row>
    <row r="102" spans="1:11" ht="12.75">
      <c r="A102" s="139"/>
      <c r="B102" s="25" t="s">
        <v>236</v>
      </c>
      <c r="C102" s="80" t="s">
        <v>174</v>
      </c>
      <c r="D102" s="80" t="s">
        <v>180</v>
      </c>
      <c r="E102" s="80" t="s">
        <v>310</v>
      </c>
      <c r="F102" s="80" t="s">
        <v>237</v>
      </c>
      <c r="G102" s="19">
        <v>300</v>
      </c>
      <c r="H102" s="81">
        <f>SUM(I102+J102)</f>
        <v>0</v>
      </c>
      <c r="I102" s="81">
        <v>0</v>
      </c>
      <c r="J102" s="81"/>
      <c r="K102" s="81">
        <f>SUM(G102+H102)</f>
        <v>300</v>
      </c>
    </row>
    <row r="103" spans="1:11" ht="12.75">
      <c r="A103" s="13" t="s">
        <v>184</v>
      </c>
      <c r="B103" s="13" t="s">
        <v>181</v>
      </c>
      <c r="C103" s="77" t="s">
        <v>165</v>
      </c>
      <c r="D103" s="80"/>
      <c r="E103" s="77"/>
      <c r="F103" s="80"/>
      <c r="G103" s="14">
        <f>SUM(G109+G125+G104)</f>
        <v>29038.699999999997</v>
      </c>
      <c r="H103" s="14">
        <f>SUM(H109+H125+H104)</f>
        <v>14602.5</v>
      </c>
      <c r="I103" s="14">
        <f>SUM(I109+I125+I104)</f>
        <v>602.5</v>
      </c>
      <c r="J103" s="14">
        <f>SUM(J109+J125+J104)</f>
        <v>14000</v>
      </c>
      <c r="K103" s="14">
        <f>SUM(K109+K125+K104)</f>
        <v>43641.2</v>
      </c>
    </row>
    <row r="104" spans="1:11" ht="12.75">
      <c r="A104" s="13"/>
      <c r="B104" s="25" t="s">
        <v>185</v>
      </c>
      <c r="C104" s="80" t="s">
        <v>165</v>
      </c>
      <c r="D104" s="80" t="s">
        <v>186</v>
      </c>
      <c r="E104" s="80"/>
      <c r="F104" s="80"/>
      <c r="G104" s="19">
        <f>SUM(G105)</f>
        <v>510</v>
      </c>
      <c r="H104" s="19">
        <f>SUM(H105)</f>
        <v>602.5</v>
      </c>
      <c r="I104" s="19">
        <f>SUM(I105)</f>
        <v>602.5</v>
      </c>
      <c r="J104" s="19">
        <f>SUM(J105)</f>
        <v>0</v>
      </c>
      <c r="K104" s="19">
        <f>SUM(K105)</f>
        <v>1112.5</v>
      </c>
    </row>
    <row r="105" spans="1:11" ht="12.75">
      <c r="A105" s="13"/>
      <c r="B105" s="25" t="s">
        <v>479</v>
      </c>
      <c r="C105" s="80" t="s">
        <v>165</v>
      </c>
      <c r="D105" s="80" t="s">
        <v>186</v>
      </c>
      <c r="E105" s="80" t="s">
        <v>480</v>
      </c>
      <c r="F105" s="80"/>
      <c r="G105" s="19">
        <f>SUM(G106)</f>
        <v>510</v>
      </c>
      <c r="H105" s="19">
        <f aca="true" t="shared" si="8" ref="H105:K106">SUM(H106)</f>
        <v>602.5</v>
      </c>
      <c r="I105" s="19">
        <f t="shared" si="8"/>
        <v>602.5</v>
      </c>
      <c r="J105" s="19">
        <f t="shared" si="8"/>
        <v>0</v>
      </c>
      <c r="K105" s="19">
        <f t="shared" si="8"/>
        <v>1112.5</v>
      </c>
    </row>
    <row r="106" spans="1:11" ht="12.75">
      <c r="A106" s="13"/>
      <c r="B106" s="25" t="s">
        <v>481</v>
      </c>
      <c r="C106" s="80" t="s">
        <v>165</v>
      </c>
      <c r="D106" s="80" t="s">
        <v>186</v>
      </c>
      <c r="E106" s="80" t="s">
        <v>482</v>
      </c>
      <c r="F106" s="80"/>
      <c r="G106" s="19">
        <f>SUM(G107)</f>
        <v>510</v>
      </c>
      <c r="H106" s="19">
        <f t="shared" si="8"/>
        <v>602.5</v>
      </c>
      <c r="I106" s="19">
        <f t="shared" si="8"/>
        <v>602.5</v>
      </c>
      <c r="J106" s="19">
        <f t="shared" si="8"/>
        <v>0</v>
      </c>
      <c r="K106" s="19">
        <f t="shared" si="8"/>
        <v>1112.5</v>
      </c>
    </row>
    <row r="107" spans="1:11" ht="12.75">
      <c r="A107" s="13"/>
      <c r="B107" s="25" t="s">
        <v>483</v>
      </c>
      <c r="C107" s="80" t="s">
        <v>165</v>
      </c>
      <c r="D107" s="80" t="s">
        <v>186</v>
      </c>
      <c r="E107" s="80" t="s">
        <v>484</v>
      </c>
      <c r="F107" s="80"/>
      <c r="G107" s="19">
        <f>SUM(G108)</f>
        <v>510</v>
      </c>
      <c r="H107" s="19">
        <f>SUM(H108)</f>
        <v>602.5</v>
      </c>
      <c r="I107" s="19">
        <f>SUM(I108)</f>
        <v>602.5</v>
      </c>
      <c r="J107" s="19">
        <f>SUM(J108)</f>
        <v>0</v>
      </c>
      <c r="K107" s="81">
        <f>SUM(G107+H107)</f>
        <v>1112.5</v>
      </c>
    </row>
    <row r="108" spans="1:11" ht="12.75">
      <c r="A108" s="13"/>
      <c r="B108" s="25" t="s">
        <v>236</v>
      </c>
      <c r="C108" s="80" t="s">
        <v>165</v>
      </c>
      <c r="D108" s="80" t="s">
        <v>186</v>
      </c>
      <c r="E108" s="80" t="s">
        <v>484</v>
      </c>
      <c r="F108" s="80" t="s">
        <v>237</v>
      </c>
      <c r="G108" s="19">
        <v>510</v>
      </c>
      <c r="H108" s="81">
        <f>SUM(I108+J108)</f>
        <v>602.5</v>
      </c>
      <c r="I108" s="81">
        <v>602.5</v>
      </c>
      <c r="J108" s="81">
        <v>0</v>
      </c>
      <c r="K108" s="81">
        <f>SUM(G108+H108)</f>
        <v>1112.5</v>
      </c>
    </row>
    <row r="109" spans="1:11" ht="12.75">
      <c r="A109" s="13"/>
      <c r="B109" s="25" t="s">
        <v>187</v>
      </c>
      <c r="C109" s="80" t="s">
        <v>165</v>
      </c>
      <c r="D109" s="80" t="s">
        <v>176</v>
      </c>
      <c r="E109" s="77"/>
      <c r="F109" s="80"/>
      <c r="G109" s="19">
        <f>SUM(G110)</f>
        <v>26487.6</v>
      </c>
      <c r="H109" s="19">
        <f>SUM(H110+H122)</f>
        <v>14000</v>
      </c>
      <c r="I109" s="19">
        <f>SUM(I110)</f>
        <v>0</v>
      </c>
      <c r="J109" s="19">
        <f>SUM(J110)</f>
        <v>14000</v>
      </c>
      <c r="K109" s="19">
        <f aca="true" t="shared" si="9" ref="K109:K115">SUM(G109+H109)</f>
        <v>40487.6</v>
      </c>
    </row>
    <row r="110" spans="1:11" ht="50.25" customHeight="1">
      <c r="A110" s="13"/>
      <c r="B110" s="25" t="s">
        <v>501</v>
      </c>
      <c r="C110" s="80" t="s">
        <v>165</v>
      </c>
      <c r="D110" s="80" t="s">
        <v>176</v>
      </c>
      <c r="E110" s="80" t="s">
        <v>312</v>
      </c>
      <c r="F110" s="80"/>
      <c r="G110" s="19">
        <f>SUM(G111+G122)</f>
        <v>26487.6</v>
      </c>
      <c r="H110" s="19">
        <f>SUM(H111)</f>
        <v>14000</v>
      </c>
      <c r="I110" s="19">
        <f>SUM(I111+I122)</f>
        <v>0</v>
      </c>
      <c r="J110" s="19">
        <f>SUM(J111+J122)</f>
        <v>14000</v>
      </c>
      <c r="K110" s="19">
        <f t="shared" si="9"/>
        <v>40487.6</v>
      </c>
    </row>
    <row r="111" spans="1:11" ht="12.75">
      <c r="A111" s="13"/>
      <c r="B111" s="25" t="s">
        <v>313</v>
      </c>
      <c r="C111" s="80" t="s">
        <v>165</v>
      </c>
      <c r="D111" s="80" t="s">
        <v>176</v>
      </c>
      <c r="E111" s="80" t="s">
        <v>314</v>
      </c>
      <c r="F111" s="80"/>
      <c r="G111" s="19">
        <f>SUM(G112+G114+G116+G118)</f>
        <v>23572.8</v>
      </c>
      <c r="H111" s="81">
        <f>SUM(I111+J111)</f>
        <v>14000</v>
      </c>
      <c r="I111" s="81">
        <f>SUM(I112)</f>
        <v>0</v>
      </c>
      <c r="J111" s="81">
        <f>SUM(J112+J114+J116+J118)</f>
        <v>14000</v>
      </c>
      <c r="K111" s="19">
        <f t="shared" si="9"/>
        <v>37572.8</v>
      </c>
    </row>
    <row r="112" spans="1:11" ht="12.75">
      <c r="A112" s="13"/>
      <c r="B112" s="25" t="s">
        <v>259</v>
      </c>
      <c r="C112" s="80" t="s">
        <v>165</v>
      </c>
      <c r="D112" s="80" t="s">
        <v>176</v>
      </c>
      <c r="E112" s="80" t="s">
        <v>315</v>
      </c>
      <c r="F112" s="80"/>
      <c r="G112" s="19">
        <f>SUM(G113)</f>
        <v>4000</v>
      </c>
      <c r="H112" s="19">
        <f>SUM(H113)</f>
        <v>0</v>
      </c>
      <c r="I112" s="19">
        <f>SUM(I113)</f>
        <v>0</v>
      </c>
      <c r="J112" s="19">
        <f>SUM(J113)</f>
        <v>0</v>
      </c>
      <c r="K112" s="19">
        <f t="shared" si="9"/>
        <v>4000</v>
      </c>
    </row>
    <row r="113" spans="1:11" ht="12.75">
      <c r="A113" s="13"/>
      <c r="B113" s="83" t="s">
        <v>316</v>
      </c>
      <c r="C113" s="80" t="s">
        <v>165</v>
      </c>
      <c r="D113" s="80" t="s">
        <v>176</v>
      </c>
      <c r="E113" s="80" t="s">
        <v>315</v>
      </c>
      <c r="F113" s="80" t="s">
        <v>317</v>
      </c>
      <c r="G113" s="19">
        <v>4000</v>
      </c>
      <c r="H113" s="81">
        <f>SUM(I113+J113)</f>
        <v>0</v>
      </c>
      <c r="I113" s="81">
        <v>0</v>
      </c>
      <c r="J113" s="81">
        <v>0</v>
      </c>
      <c r="K113" s="81">
        <f t="shared" si="9"/>
        <v>4000</v>
      </c>
    </row>
    <row r="114" spans="1:11" ht="12.75">
      <c r="A114" s="13"/>
      <c r="B114" s="25" t="s">
        <v>318</v>
      </c>
      <c r="C114" s="80" t="s">
        <v>165</v>
      </c>
      <c r="D114" s="80" t="s">
        <v>176</v>
      </c>
      <c r="E114" s="80" t="s">
        <v>319</v>
      </c>
      <c r="F114" s="80"/>
      <c r="G114" s="19">
        <f>SUM(G115)</f>
        <v>15989.6</v>
      </c>
      <c r="H114" s="19">
        <f>SUM(H115)</f>
        <v>-3510</v>
      </c>
      <c r="I114" s="19">
        <f>SUM(I115)</f>
        <v>-3510</v>
      </c>
      <c r="J114" s="19">
        <f>SUM(J115)</f>
        <v>0</v>
      </c>
      <c r="K114" s="81">
        <f t="shared" si="9"/>
        <v>12479.6</v>
      </c>
    </row>
    <row r="115" spans="1:11" ht="12.75">
      <c r="A115" s="13"/>
      <c r="B115" s="25" t="s">
        <v>236</v>
      </c>
      <c r="C115" s="80" t="s">
        <v>165</v>
      </c>
      <c r="D115" s="80" t="s">
        <v>176</v>
      </c>
      <c r="E115" s="80" t="s">
        <v>319</v>
      </c>
      <c r="F115" s="80" t="s">
        <v>237</v>
      </c>
      <c r="G115" s="19">
        <v>15989.6</v>
      </c>
      <c r="H115" s="81">
        <f>SUM(I115+J115)</f>
        <v>-3510</v>
      </c>
      <c r="I115" s="81">
        <v>-3510</v>
      </c>
      <c r="J115" s="81">
        <v>0</v>
      </c>
      <c r="K115" s="81">
        <f t="shared" si="9"/>
        <v>12479.6</v>
      </c>
    </row>
    <row r="116" spans="1:11" ht="12.75">
      <c r="A116" s="13"/>
      <c r="B116" s="25" t="s">
        <v>320</v>
      </c>
      <c r="C116" s="80" t="s">
        <v>165</v>
      </c>
      <c r="D116" s="80" t="s">
        <v>176</v>
      </c>
      <c r="E116" s="80" t="s">
        <v>321</v>
      </c>
      <c r="F116" s="80"/>
      <c r="G116" s="19">
        <f>SUM(G117)</f>
        <v>430.5</v>
      </c>
      <c r="H116" s="19">
        <f>SUM(H117)</f>
        <v>14000</v>
      </c>
      <c r="I116" s="19">
        <f>SUM(I117)</f>
        <v>0</v>
      </c>
      <c r="J116" s="19">
        <f>SUM(J117)</f>
        <v>14000</v>
      </c>
      <c r="K116" s="81">
        <f aca="true" t="shared" si="10" ref="K116:K121">SUM(G116+H116)</f>
        <v>14430.5</v>
      </c>
    </row>
    <row r="117" spans="1:11" ht="12.75">
      <c r="A117" s="13"/>
      <c r="B117" s="25" t="s">
        <v>236</v>
      </c>
      <c r="C117" s="80" t="s">
        <v>165</v>
      </c>
      <c r="D117" s="80" t="s">
        <v>176</v>
      </c>
      <c r="E117" s="80" t="s">
        <v>321</v>
      </c>
      <c r="F117" s="80" t="s">
        <v>237</v>
      </c>
      <c r="G117" s="19">
        <v>430.5</v>
      </c>
      <c r="H117" s="81">
        <f>SUM(I117+J117)</f>
        <v>14000</v>
      </c>
      <c r="I117" s="81">
        <v>0</v>
      </c>
      <c r="J117" s="81">
        <v>14000</v>
      </c>
      <c r="K117" s="81">
        <f t="shared" si="10"/>
        <v>14430.5</v>
      </c>
    </row>
    <row r="118" spans="1:11" ht="12.75">
      <c r="A118" s="13"/>
      <c r="B118" s="25" t="s">
        <v>322</v>
      </c>
      <c r="C118" s="80" t="s">
        <v>165</v>
      </c>
      <c r="D118" s="80" t="s">
        <v>176</v>
      </c>
      <c r="E118" s="80" t="s">
        <v>323</v>
      </c>
      <c r="F118" s="80"/>
      <c r="G118" s="19">
        <f>SUM(G119)</f>
        <v>3152.7</v>
      </c>
      <c r="H118" s="19">
        <f>SUM(H119)</f>
        <v>0</v>
      </c>
      <c r="I118" s="19">
        <f>SUM(I119)</f>
        <v>0</v>
      </c>
      <c r="J118" s="19">
        <f>SUM(J119)</f>
        <v>0</v>
      </c>
      <c r="K118" s="81">
        <f t="shared" si="10"/>
        <v>3152.7</v>
      </c>
    </row>
    <row r="119" spans="1:11" ht="12.75">
      <c r="A119" s="13"/>
      <c r="B119" s="25" t="s">
        <v>236</v>
      </c>
      <c r="C119" s="80" t="s">
        <v>165</v>
      </c>
      <c r="D119" s="80" t="s">
        <v>176</v>
      </c>
      <c r="E119" s="80" t="s">
        <v>323</v>
      </c>
      <c r="F119" s="80" t="s">
        <v>237</v>
      </c>
      <c r="G119" s="19">
        <v>3152.7</v>
      </c>
      <c r="H119" s="81">
        <f>SUM(I119+J119)</f>
        <v>0</v>
      </c>
      <c r="I119" s="81">
        <v>0</v>
      </c>
      <c r="J119" s="81">
        <v>0</v>
      </c>
      <c r="K119" s="81">
        <f t="shared" si="10"/>
        <v>3152.7</v>
      </c>
    </row>
    <row r="120" spans="1:11" ht="12.75">
      <c r="A120" s="13"/>
      <c r="B120" s="25" t="s">
        <v>324</v>
      </c>
      <c r="C120" s="80" t="s">
        <v>165</v>
      </c>
      <c r="D120" s="80" t="s">
        <v>176</v>
      </c>
      <c r="E120" s="80" t="s">
        <v>325</v>
      </c>
      <c r="F120" s="80"/>
      <c r="G120" s="19">
        <f>SUM(G121)</f>
        <v>0</v>
      </c>
      <c r="H120" s="19">
        <f>SUM(H121)</f>
        <v>3510</v>
      </c>
      <c r="I120" s="19">
        <f>SUM(I121)</f>
        <v>3510</v>
      </c>
      <c r="J120" s="19">
        <f>SUM(J121)</f>
        <v>0</v>
      </c>
      <c r="K120" s="81">
        <f t="shared" si="10"/>
        <v>3510</v>
      </c>
    </row>
    <row r="121" spans="1:11" ht="12.75">
      <c r="A121" s="13"/>
      <c r="B121" s="25" t="s">
        <v>236</v>
      </c>
      <c r="C121" s="80" t="s">
        <v>165</v>
      </c>
      <c r="D121" s="80" t="s">
        <v>176</v>
      </c>
      <c r="E121" s="80" t="s">
        <v>325</v>
      </c>
      <c r="F121" s="80" t="s">
        <v>237</v>
      </c>
      <c r="G121" s="19">
        <v>0</v>
      </c>
      <c r="H121" s="81">
        <f>SUM(I121+J121)</f>
        <v>3510</v>
      </c>
      <c r="I121" s="81">
        <v>3510</v>
      </c>
      <c r="J121" s="81">
        <v>0</v>
      </c>
      <c r="K121" s="81">
        <f t="shared" si="10"/>
        <v>3510</v>
      </c>
    </row>
    <row r="122" spans="1:11" ht="18.75" customHeight="1">
      <c r="A122" s="13"/>
      <c r="B122" s="25" t="s">
        <v>326</v>
      </c>
      <c r="C122" s="80" t="s">
        <v>165</v>
      </c>
      <c r="D122" s="80" t="s">
        <v>176</v>
      </c>
      <c r="E122" s="80" t="s">
        <v>327</v>
      </c>
      <c r="F122" s="80"/>
      <c r="G122" s="19">
        <f>SUM(G124)</f>
        <v>2914.8</v>
      </c>
      <c r="H122" s="81">
        <f>SUM(I122+J122)</f>
        <v>0</v>
      </c>
      <c r="I122" s="81">
        <f>SUM(I124)</f>
        <v>0</v>
      </c>
      <c r="J122" s="81">
        <f>SUM(J124)</f>
        <v>0</v>
      </c>
      <c r="K122" s="81">
        <f>SUM(K124)</f>
        <v>2914.8</v>
      </c>
    </row>
    <row r="123" spans="1:11" ht="12.75">
      <c r="A123" s="13"/>
      <c r="B123" s="25" t="s">
        <v>328</v>
      </c>
      <c r="C123" s="80" t="s">
        <v>165</v>
      </c>
      <c r="D123" s="80" t="s">
        <v>176</v>
      </c>
      <c r="E123" s="80" t="s">
        <v>329</v>
      </c>
      <c r="F123" s="80"/>
      <c r="G123" s="19">
        <f>SUM(G124)</f>
        <v>2914.8</v>
      </c>
      <c r="H123" s="19">
        <f>SUM(H124)</f>
        <v>0</v>
      </c>
      <c r="I123" s="19">
        <f>SUM(I124)</f>
        <v>0</v>
      </c>
      <c r="J123" s="19">
        <f>SUM(J124)</f>
        <v>0</v>
      </c>
      <c r="K123" s="81">
        <f>SUM(G123+H123)</f>
        <v>2914.8</v>
      </c>
    </row>
    <row r="124" spans="1:11" ht="12.75">
      <c r="A124" s="13"/>
      <c r="B124" s="25" t="s">
        <v>236</v>
      </c>
      <c r="C124" s="80" t="s">
        <v>165</v>
      </c>
      <c r="D124" s="80" t="s">
        <v>176</v>
      </c>
      <c r="E124" s="80" t="s">
        <v>329</v>
      </c>
      <c r="F124" s="80" t="s">
        <v>237</v>
      </c>
      <c r="G124" s="19">
        <v>2914.8</v>
      </c>
      <c r="H124" s="81">
        <f>SUM(I124+J124)</f>
        <v>0</v>
      </c>
      <c r="I124" s="81">
        <v>0</v>
      </c>
      <c r="J124" s="81">
        <v>0</v>
      </c>
      <c r="K124" s="81">
        <f>SUM(G124+H124)</f>
        <v>2914.8</v>
      </c>
    </row>
    <row r="125" spans="1:15" ht="12.75">
      <c r="A125" s="139"/>
      <c r="B125" s="25" t="s">
        <v>182</v>
      </c>
      <c r="C125" s="80" t="s">
        <v>165</v>
      </c>
      <c r="D125" s="80" t="s">
        <v>183</v>
      </c>
      <c r="E125" s="80"/>
      <c r="F125" s="80"/>
      <c r="G125" s="19">
        <f>SUM(G126+G132)</f>
        <v>2041.1</v>
      </c>
      <c r="H125" s="19">
        <f>SUM(H126+H132)</f>
        <v>0</v>
      </c>
      <c r="I125" s="19">
        <f>SUM(I126+I132)</f>
        <v>0</v>
      </c>
      <c r="J125" s="19">
        <f>SUM(J126+J132)</f>
        <v>0</v>
      </c>
      <c r="K125" s="19">
        <f>SUM(G125+H125)</f>
        <v>2041.1</v>
      </c>
      <c r="O125" s="90"/>
    </row>
    <row r="126" spans="1:15" ht="12.75">
      <c r="A126" s="139"/>
      <c r="B126" s="140" t="s">
        <v>338</v>
      </c>
      <c r="C126" s="80" t="s">
        <v>165</v>
      </c>
      <c r="D126" s="80" t="s">
        <v>183</v>
      </c>
      <c r="E126" s="80" t="s">
        <v>339</v>
      </c>
      <c r="F126" s="80"/>
      <c r="G126" s="19">
        <f>SUM(G127)</f>
        <v>80</v>
      </c>
      <c r="H126" s="19">
        <f>SUM(H127)</f>
        <v>0</v>
      </c>
      <c r="I126" s="19">
        <f>SUM(I127)</f>
        <v>0</v>
      </c>
      <c r="J126" s="19">
        <f>SUM(J127)</f>
        <v>0</v>
      </c>
      <c r="K126" s="19">
        <f>SUM(K127)</f>
        <v>80</v>
      </c>
      <c r="O126" s="90"/>
    </row>
    <row r="127" spans="1:11" ht="12.75">
      <c r="A127" s="139"/>
      <c r="B127" s="25" t="s">
        <v>340</v>
      </c>
      <c r="C127" s="80" t="s">
        <v>165</v>
      </c>
      <c r="D127" s="80" t="s">
        <v>183</v>
      </c>
      <c r="E127" s="80" t="s">
        <v>341</v>
      </c>
      <c r="F127" s="80"/>
      <c r="G127" s="117">
        <f>SUM(G128+G130)</f>
        <v>80</v>
      </c>
      <c r="H127" s="119">
        <f>SUM(H128+H130)</f>
        <v>0</v>
      </c>
      <c r="I127" s="119">
        <f>SUM(I128+I130)</f>
        <v>0</v>
      </c>
      <c r="J127" s="119">
        <f>SUM(J128+J130)</f>
        <v>0</v>
      </c>
      <c r="K127" s="119">
        <f>SUM(K128+K130)</f>
        <v>80</v>
      </c>
    </row>
    <row r="128" spans="1:11" ht="12.75">
      <c r="A128" s="139"/>
      <c r="B128" s="118" t="s">
        <v>342</v>
      </c>
      <c r="C128" s="80" t="s">
        <v>165</v>
      </c>
      <c r="D128" s="80" t="s">
        <v>183</v>
      </c>
      <c r="E128" s="80" t="s">
        <v>344</v>
      </c>
      <c r="F128" s="80"/>
      <c r="G128" s="117">
        <f>SUM(G129)</f>
        <v>50</v>
      </c>
      <c r="H128" s="119">
        <f>SUM(H129)</f>
        <v>0</v>
      </c>
      <c r="I128" s="119">
        <f>SUM(I129)</f>
        <v>0</v>
      </c>
      <c r="J128" s="119">
        <f>SUM(J129)</f>
        <v>0</v>
      </c>
      <c r="K128" s="119">
        <f>SUM(K129)</f>
        <v>50</v>
      </c>
    </row>
    <row r="129" spans="1:15" ht="12.75">
      <c r="A129" s="139"/>
      <c r="B129" s="25" t="s">
        <v>236</v>
      </c>
      <c r="C129" s="80" t="s">
        <v>165</v>
      </c>
      <c r="D129" s="80" t="s">
        <v>183</v>
      </c>
      <c r="E129" s="80" t="s">
        <v>344</v>
      </c>
      <c r="F129" s="80" t="s">
        <v>237</v>
      </c>
      <c r="G129" s="19">
        <v>50</v>
      </c>
      <c r="H129" s="81">
        <f>SUM(I129+J129)</f>
        <v>0</v>
      </c>
      <c r="I129" s="81">
        <v>0</v>
      </c>
      <c r="J129" s="81"/>
      <c r="K129" s="81">
        <v>50</v>
      </c>
      <c r="O129" s="90"/>
    </row>
    <row r="130" spans="1:11" ht="12.75">
      <c r="A130" s="139"/>
      <c r="B130" s="25" t="s">
        <v>345</v>
      </c>
      <c r="C130" s="80" t="s">
        <v>165</v>
      </c>
      <c r="D130" s="80" t="s">
        <v>183</v>
      </c>
      <c r="E130" s="80" t="s">
        <v>346</v>
      </c>
      <c r="F130" s="80"/>
      <c r="G130" s="19">
        <f>SUM(G131)</f>
        <v>30</v>
      </c>
      <c r="H130" s="81">
        <f>SUM(I130+J130)</f>
        <v>0</v>
      </c>
      <c r="I130" s="81">
        <f>SUM(I131)</f>
        <v>0</v>
      </c>
      <c r="J130" s="81"/>
      <c r="K130" s="81">
        <f>SUM(G130+H130)</f>
        <v>30</v>
      </c>
    </row>
    <row r="131" spans="1:15" ht="15" customHeight="1">
      <c r="A131" s="139"/>
      <c r="B131" s="25" t="s">
        <v>238</v>
      </c>
      <c r="C131" s="80" t="s">
        <v>165</v>
      </c>
      <c r="D131" s="80" t="s">
        <v>183</v>
      </c>
      <c r="E131" s="80" t="s">
        <v>346</v>
      </c>
      <c r="F131" s="80" t="s">
        <v>239</v>
      </c>
      <c r="G131" s="19">
        <v>30</v>
      </c>
      <c r="H131" s="81">
        <f>SUM(I131+J131)</f>
        <v>0</v>
      </c>
      <c r="I131" s="81">
        <v>0</v>
      </c>
      <c r="J131" s="81"/>
      <c r="K131" s="81">
        <v>30</v>
      </c>
      <c r="O131" s="90"/>
    </row>
    <row r="132" spans="1:11" ht="12.75">
      <c r="A132" s="139"/>
      <c r="B132" s="25" t="s">
        <v>347</v>
      </c>
      <c r="C132" s="80" t="s">
        <v>165</v>
      </c>
      <c r="D132" s="80" t="s">
        <v>183</v>
      </c>
      <c r="E132" s="80" t="s">
        <v>348</v>
      </c>
      <c r="F132" s="80"/>
      <c r="G132" s="19">
        <v>1961.1</v>
      </c>
      <c r="H132" s="19">
        <f>SUM(H133+H140+H143)</f>
        <v>0</v>
      </c>
      <c r="I132" s="19">
        <f>SUM(I133+I140+I143)</f>
        <v>0</v>
      </c>
      <c r="J132" s="19">
        <f>SUM(J133+J140+J143)</f>
        <v>0</v>
      </c>
      <c r="K132" s="19">
        <f>SUM(G132+H132)</f>
        <v>1961.1</v>
      </c>
    </row>
    <row r="133" spans="1:14" ht="12.75">
      <c r="A133" s="139"/>
      <c r="B133" s="25" t="s">
        <v>349</v>
      </c>
      <c r="C133" s="80" t="s">
        <v>165</v>
      </c>
      <c r="D133" s="80" t="s">
        <v>183</v>
      </c>
      <c r="E133" s="80" t="s">
        <v>350</v>
      </c>
      <c r="F133" s="80"/>
      <c r="G133" s="19">
        <f>SUM(G134+G136+G138)</f>
        <v>1334.8</v>
      </c>
      <c r="H133" s="19">
        <f>SUM(H134+H136+H138)</f>
        <v>0</v>
      </c>
      <c r="I133" s="19">
        <f>SUM(I134+I136+I138)</f>
        <v>0</v>
      </c>
      <c r="J133" s="19">
        <f>SUM(J134+J136+J138)</f>
        <v>0</v>
      </c>
      <c r="K133" s="19">
        <f>SUM(K134+K136+K138)</f>
        <v>1334.8</v>
      </c>
      <c r="L133" s="19">
        <f>SUM(L134+L136)</f>
        <v>0</v>
      </c>
      <c r="M133" s="19">
        <f>SUM(M134+M136)</f>
        <v>0</v>
      </c>
      <c r="N133" s="19">
        <f>SUM(N134+N136)</f>
        <v>0</v>
      </c>
    </row>
    <row r="134" spans="1:11" ht="12.75">
      <c r="A134" s="139"/>
      <c r="B134" s="25" t="s">
        <v>502</v>
      </c>
      <c r="C134" s="80" t="s">
        <v>165</v>
      </c>
      <c r="D134" s="80" t="s">
        <v>183</v>
      </c>
      <c r="E134" s="80" t="s">
        <v>352</v>
      </c>
      <c r="F134" s="80"/>
      <c r="G134" s="19">
        <f>SUM(G135)</f>
        <v>146.8</v>
      </c>
      <c r="H134" s="19">
        <f>SUM(H135)</f>
        <v>0</v>
      </c>
      <c r="I134" s="19">
        <f>SUM(I135)</f>
        <v>0</v>
      </c>
      <c r="J134" s="19">
        <f>SUM(J135)</f>
        <v>0</v>
      </c>
      <c r="K134" s="19">
        <f>SUM(K135)</f>
        <v>146.8</v>
      </c>
    </row>
    <row r="135" spans="1:11" ht="15.75" customHeight="1">
      <c r="A135" s="139"/>
      <c r="B135" s="83" t="s">
        <v>248</v>
      </c>
      <c r="C135" s="80" t="s">
        <v>165</v>
      </c>
      <c r="D135" s="80" t="s">
        <v>183</v>
      </c>
      <c r="E135" s="47" t="s">
        <v>352</v>
      </c>
      <c r="F135" s="80" t="s">
        <v>249</v>
      </c>
      <c r="G135" s="19">
        <v>146.8</v>
      </c>
      <c r="H135" s="81">
        <f>SUM(I135)</f>
        <v>0</v>
      </c>
      <c r="I135" s="81">
        <v>0</v>
      </c>
      <c r="J135" s="81"/>
      <c r="K135" s="81">
        <f>SUM(G135+H135)</f>
        <v>146.8</v>
      </c>
    </row>
    <row r="136" spans="1:11" ht="31.5" customHeight="1">
      <c r="A136" s="139"/>
      <c r="B136" s="25" t="s">
        <v>353</v>
      </c>
      <c r="C136" s="80" t="s">
        <v>165</v>
      </c>
      <c r="D136" s="80" t="s">
        <v>183</v>
      </c>
      <c r="E136" s="80" t="s">
        <v>354</v>
      </c>
      <c r="F136" s="80"/>
      <c r="G136" s="19">
        <f>SUM(G137)</f>
        <v>1131</v>
      </c>
      <c r="H136" s="19">
        <f>SUM(H137)</f>
        <v>0</v>
      </c>
      <c r="I136" s="19">
        <f>SUM(I137)</f>
        <v>0</v>
      </c>
      <c r="J136" s="19">
        <f>SUM(J137)</f>
        <v>0</v>
      </c>
      <c r="K136" s="19">
        <f>SUM(K137)</f>
        <v>1131</v>
      </c>
    </row>
    <row r="137" spans="1:11" ht="32.25" customHeight="1">
      <c r="A137" s="139"/>
      <c r="B137" s="25" t="s">
        <v>236</v>
      </c>
      <c r="C137" s="80" t="s">
        <v>165</v>
      </c>
      <c r="D137" s="80" t="s">
        <v>183</v>
      </c>
      <c r="E137" s="80" t="s">
        <v>354</v>
      </c>
      <c r="F137" s="80" t="s">
        <v>237</v>
      </c>
      <c r="G137" s="19">
        <v>1131</v>
      </c>
      <c r="H137" s="81">
        <f>SUM(I137+J137)</f>
        <v>0</v>
      </c>
      <c r="I137" s="81">
        <v>0</v>
      </c>
      <c r="J137" s="81">
        <v>0</v>
      </c>
      <c r="K137" s="81">
        <f>SUM(G137+H137)</f>
        <v>1131</v>
      </c>
    </row>
    <row r="138" spans="1:11" ht="48.75" customHeight="1">
      <c r="A138" s="139"/>
      <c r="B138" s="83" t="s">
        <v>355</v>
      </c>
      <c r="C138" s="80" t="s">
        <v>165</v>
      </c>
      <c r="D138" s="80" t="s">
        <v>183</v>
      </c>
      <c r="E138" s="80" t="s">
        <v>356</v>
      </c>
      <c r="F138" s="80"/>
      <c r="G138" s="19">
        <f>SUM(G139)</f>
        <v>57</v>
      </c>
      <c r="H138" s="19">
        <f>SUM(H139)</f>
        <v>0</v>
      </c>
      <c r="I138" s="19">
        <f>SUM(I139)</f>
        <v>0</v>
      </c>
      <c r="J138" s="19">
        <f>SUM(J139)</f>
        <v>0</v>
      </c>
      <c r="K138" s="19">
        <f>SUM(K139)</f>
        <v>57</v>
      </c>
    </row>
    <row r="139" spans="1:11" ht="32.25" customHeight="1">
      <c r="A139" s="139"/>
      <c r="B139" s="25" t="s">
        <v>236</v>
      </c>
      <c r="C139" s="80" t="s">
        <v>165</v>
      </c>
      <c r="D139" s="80" t="s">
        <v>183</v>
      </c>
      <c r="E139" s="80" t="s">
        <v>356</v>
      </c>
      <c r="F139" s="80" t="s">
        <v>237</v>
      </c>
      <c r="G139" s="19">
        <v>57</v>
      </c>
      <c r="H139" s="81">
        <f>SUM(I139+J139)</f>
        <v>0</v>
      </c>
      <c r="I139" s="81">
        <v>0</v>
      </c>
      <c r="J139" s="81"/>
      <c r="K139" s="81">
        <f>SUM(G139+H139)</f>
        <v>57</v>
      </c>
    </row>
    <row r="140" spans="1:11" ht="30.75" customHeight="1">
      <c r="A140" s="139"/>
      <c r="B140" s="25" t="s">
        <v>357</v>
      </c>
      <c r="C140" s="80" t="s">
        <v>165</v>
      </c>
      <c r="D140" s="80" t="s">
        <v>183</v>
      </c>
      <c r="E140" s="80" t="s">
        <v>358</v>
      </c>
      <c r="F140" s="80"/>
      <c r="G140" s="19">
        <f aca="true" t="shared" si="11" ref="G140:K144">SUM(G141)</f>
        <v>626.3</v>
      </c>
      <c r="H140" s="19">
        <f t="shared" si="11"/>
        <v>0</v>
      </c>
      <c r="I140" s="19">
        <f t="shared" si="11"/>
        <v>0</v>
      </c>
      <c r="J140" s="19">
        <f t="shared" si="11"/>
        <v>0</v>
      </c>
      <c r="K140" s="19">
        <f t="shared" si="11"/>
        <v>626.3</v>
      </c>
    </row>
    <row r="141" spans="1:11" ht="32.25" customHeight="1">
      <c r="A141" s="139"/>
      <c r="B141" s="25" t="s">
        <v>359</v>
      </c>
      <c r="C141" s="80" t="s">
        <v>165</v>
      </c>
      <c r="D141" s="80" t="s">
        <v>183</v>
      </c>
      <c r="E141" s="80" t="s">
        <v>360</v>
      </c>
      <c r="F141" s="80"/>
      <c r="G141" s="19">
        <f t="shared" si="11"/>
        <v>626.3</v>
      </c>
      <c r="H141" s="19">
        <f t="shared" si="11"/>
        <v>0</v>
      </c>
      <c r="I141" s="19">
        <f t="shared" si="11"/>
        <v>0</v>
      </c>
      <c r="J141" s="19">
        <f t="shared" si="11"/>
        <v>0</v>
      </c>
      <c r="K141" s="19">
        <f t="shared" si="11"/>
        <v>626.3</v>
      </c>
    </row>
    <row r="142" spans="1:11" ht="16.5" customHeight="1">
      <c r="A142" s="139"/>
      <c r="B142" s="83" t="s">
        <v>248</v>
      </c>
      <c r="C142" s="80" t="s">
        <v>165</v>
      </c>
      <c r="D142" s="80" t="s">
        <v>183</v>
      </c>
      <c r="E142" s="47" t="s">
        <v>360</v>
      </c>
      <c r="F142" s="80" t="s">
        <v>249</v>
      </c>
      <c r="G142" s="19">
        <v>626.3</v>
      </c>
      <c r="H142" s="81">
        <f>SUM(I142)</f>
        <v>0</v>
      </c>
      <c r="I142" s="81">
        <v>0</v>
      </c>
      <c r="J142" s="81" t="s">
        <v>9</v>
      </c>
      <c r="K142" s="81">
        <f>SUM(G142+H142)</f>
        <v>626.3</v>
      </c>
    </row>
    <row r="143" spans="1:11" ht="12.75" hidden="1">
      <c r="A143" s="139"/>
      <c r="B143" s="83" t="s">
        <v>361</v>
      </c>
      <c r="C143" s="80" t="s">
        <v>165</v>
      </c>
      <c r="D143" s="80" t="s">
        <v>183</v>
      </c>
      <c r="E143" s="47" t="s">
        <v>362</v>
      </c>
      <c r="F143" s="80"/>
      <c r="G143" s="19">
        <f t="shared" si="11"/>
        <v>0</v>
      </c>
      <c r="H143" s="19">
        <f t="shared" si="11"/>
        <v>0</v>
      </c>
      <c r="I143" s="19">
        <f t="shared" si="11"/>
        <v>0</v>
      </c>
      <c r="J143" s="19">
        <f t="shared" si="11"/>
        <v>0</v>
      </c>
      <c r="K143" s="19">
        <f t="shared" si="11"/>
        <v>0</v>
      </c>
    </row>
    <row r="144" spans="1:11" ht="12.75" hidden="1">
      <c r="A144" s="139"/>
      <c r="B144" s="83" t="s">
        <v>363</v>
      </c>
      <c r="C144" s="80" t="s">
        <v>165</v>
      </c>
      <c r="D144" s="80" t="s">
        <v>183</v>
      </c>
      <c r="E144" s="47" t="s">
        <v>364</v>
      </c>
      <c r="F144" s="80"/>
      <c r="G144" s="19">
        <f t="shared" si="11"/>
        <v>0</v>
      </c>
      <c r="H144" s="19">
        <f t="shared" si="11"/>
        <v>0</v>
      </c>
      <c r="I144" s="19">
        <f t="shared" si="11"/>
        <v>0</v>
      </c>
      <c r="J144" s="19">
        <f t="shared" si="11"/>
        <v>0</v>
      </c>
      <c r="K144" s="19">
        <f t="shared" si="11"/>
        <v>0</v>
      </c>
    </row>
    <row r="145" spans="1:11" ht="12.75" hidden="1">
      <c r="A145" s="139"/>
      <c r="B145" s="25" t="s">
        <v>236</v>
      </c>
      <c r="C145" s="80" t="s">
        <v>165</v>
      </c>
      <c r="D145" s="80" t="s">
        <v>183</v>
      </c>
      <c r="E145" s="47" t="s">
        <v>364</v>
      </c>
      <c r="F145" s="80" t="s">
        <v>237</v>
      </c>
      <c r="G145" s="19">
        <v>0</v>
      </c>
      <c r="H145" s="81">
        <f>SUM(I145)</f>
        <v>0</v>
      </c>
      <c r="I145" s="81">
        <v>0</v>
      </c>
      <c r="J145" s="81" t="s">
        <v>9</v>
      </c>
      <c r="K145" s="81">
        <f>SUM(G145+H145)</f>
        <v>0</v>
      </c>
    </row>
    <row r="146" spans="1:14" ht="12.75">
      <c r="A146" s="13" t="s">
        <v>188</v>
      </c>
      <c r="B146" s="13" t="s">
        <v>189</v>
      </c>
      <c r="C146" s="77" t="s">
        <v>190</v>
      </c>
      <c r="D146" s="77"/>
      <c r="E146" s="77"/>
      <c r="F146" s="77"/>
      <c r="G146" s="14">
        <f aca="true" t="shared" si="12" ref="G146:N146">SUM(G147+G155+G166)</f>
        <v>50226.3</v>
      </c>
      <c r="H146" s="14">
        <f t="shared" si="12"/>
        <v>429.5</v>
      </c>
      <c r="I146" s="14">
        <f t="shared" si="12"/>
        <v>429.5</v>
      </c>
      <c r="J146" s="14">
        <f t="shared" si="12"/>
        <v>0</v>
      </c>
      <c r="K146" s="14">
        <f t="shared" si="12"/>
        <v>50655.8</v>
      </c>
      <c r="L146" s="14">
        <f t="shared" si="12"/>
        <v>0</v>
      </c>
      <c r="M146" s="14">
        <f t="shared" si="12"/>
        <v>0</v>
      </c>
      <c r="N146" s="14">
        <f t="shared" si="12"/>
        <v>0</v>
      </c>
    </row>
    <row r="147" spans="1:11" ht="12.75">
      <c r="A147" s="139"/>
      <c r="B147" s="25" t="s">
        <v>192</v>
      </c>
      <c r="C147" s="80" t="s">
        <v>190</v>
      </c>
      <c r="D147" s="80" t="s">
        <v>163</v>
      </c>
      <c r="E147" s="80"/>
      <c r="F147" s="80"/>
      <c r="G147" s="19">
        <f aca="true" t="shared" si="13" ref="G147:K148">SUM(G148)</f>
        <v>19156.9</v>
      </c>
      <c r="H147" s="19">
        <f t="shared" si="13"/>
        <v>229.5</v>
      </c>
      <c r="I147" s="19">
        <f t="shared" si="13"/>
        <v>229.5</v>
      </c>
      <c r="J147" s="19">
        <f t="shared" si="13"/>
        <v>0</v>
      </c>
      <c r="K147" s="19">
        <f>SUM(K148)</f>
        <v>19386.4</v>
      </c>
    </row>
    <row r="148" spans="1:11" ht="45.75" customHeight="1">
      <c r="A148" s="139"/>
      <c r="B148" s="25" t="s">
        <v>365</v>
      </c>
      <c r="C148" s="80" t="s">
        <v>190</v>
      </c>
      <c r="D148" s="80" t="s">
        <v>163</v>
      </c>
      <c r="E148" s="80" t="s">
        <v>366</v>
      </c>
      <c r="F148" s="80"/>
      <c r="G148" s="19">
        <f t="shared" si="13"/>
        <v>19156.9</v>
      </c>
      <c r="H148" s="19">
        <f t="shared" si="13"/>
        <v>229.5</v>
      </c>
      <c r="I148" s="19">
        <f t="shared" si="13"/>
        <v>229.5</v>
      </c>
      <c r="J148" s="19">
        <f t="shared" si="13"/>
        <v>0</v>
      </c>
      <c r="K148" s="19">
        <f t="shared" si="13"/>
        <v>19386.4</v>
      </c>
    </row>
    <row r="149" spans="1:11" ht="17.25" customHeight="1">
      <c r="A149" s="139"/>
      <c r="B149" s="25" t="s">
        <v>503</v>
      </c>
      <c r="C149" s="80" t="s">
        <v>190</v>
      </c>
      <c r="D149" s="80" t="s">
        <v>163</v>
      </c>
      <c r="E149" s="80" t="s">
        <v>368</v>
      </c>
      <c r="F149" s="80"/>
      <c r="G149" s="19">
        <f>SUM(G150+G153)</f>
        <v>19156.9</v>
      </c>
      <c r="H149" s="19">
        <f>SUM(H150+H153)</f>
        <v>229.5</v>
      </c>
      <c r="I149" s="19">
        <f>SUM(I150+I153)</f>
        <v>229.5</v>
      </c>
      <c r="J149" s="19">
        <f>SUM(J150+J153)</f>
        <v>0</v>
      </c>
      <c r="K149" s="19">
        <f>SUM(G149+H149)</f>
        <v>19386.4</v>
      </c>
    </row>
    <row r="150" spans="1:11" ht="31.5" customHeight="1">
      <c r="A150" s="139"/>
      <c r="B150" s="25" t="s">
        <v>372</v>
      </c>
      <c r="C150" s="80" t="s">
        <v>190</v>
      </c>
      <c r="D150" s="80" t="s">
        <v>163</v>
      </c>
      <c r="E150" s="80" t="s">
        <v>373</v>
      </c>
      <c r="F150" s="80"/>
      <c r="G150" s="19">
        <f>SUM(G151+G152)</f>
        <v>16398.800000000003</v>
      </c>
      <c r="H150" s="19">
        <f>SUM(H151+H152)</f>
        <v>229.5</v>
      </c>
      <c r="I150" s="19">
        <f>SUM(I151+I152)</f>
        <v>229.5</v>
      </c>
      <c r="J150" s="19">
        <f>SUM(J151)</f>
        <v>0</v>
      </c>
      <c r="K150" s="19">
        <f>SUM(K151+K152)</f>
        <v>16628.300000000003</v>
      </c>
    </row>
    <row r="151" spans="1:11" ht="12.75">
      <c r="A151" s="139"/>
      <c r="B151" s="25" t="s">
        <v>236</v>
      </c>
      <c r="C151" s="80" t="s">
        <v>190</v>
      </c>
      <c r="D151" s="80" t="s">
        <v>163</v>
      </c>
      <c r="E151" s="80" t="s">
        <v>374</v>
      </c>
      <c r="F151" s="80" t="s">
        <v>237</v>
      </c>
      <c r="G151" s="19">
        <v>6449.6</v>
      </c>
      <c r="H151" s="81">
        <f>SUM(I151)</f>
        <v>229.5</v>
      </c>
      <c r="I151" s="81">
        <v>229.5</v>
      </c>
      <c r="J151" s="81">
        <v>0</v>
      </c>
      <c r="K151" s="81">
        <f>SUM(G151+H151)</f>
        <v>6679.1</v>
      </c>
    </row>
    <row r="152" spans="1:11" ht="46.5" customHeight="1">
      <c r="A152" s="139"/>
      <c r="B152" s="18" t="s">
        <v>272</v>
      </c>
      <c r="C152" s="80" t="s">
        <v>190</v>
      </c>
      <c r="D152" s="80" t="s">
        <v>163</v>
      </c>
      <c r="E152" s="80" t="s">
        <v>374</v>
      </c>
      <c r="F152" s="80" t="s">
        <v>273</v>
      </c>
      <c r="G152" s="19">
        <v>9949.2</v>
      </c>
      <c r="H152" s="81">
        <f>SUM(I152+J152)</f>
        <v>0</v>
      </c>
      <c r="I152" s="81">
        <v>0</v>
      </c>
      <c r="J152" s="81">
        <v>0</v>
      </c>
      <c r="K152" s="81">
        <f>SUM(G152+H152)</f>
        <v>9949.2</v>
      </c>
    </row>
    <row r="153" spans="1:11" ht="14.25" customHeight="1">
      <c r="A153" s="139"/>
      <c r="B153" s="25" t="s">
        <v>384</v>
      </c>
      <c r="C153" s="80" t="s">
        <v>190</v>
      </c>
      <c r="D153" s="80" t="s">
        <v>163</v>
      </c>
      <c r="E153" s="80" t="s">
        <v>385</v>
      </c>
      <c r="F153" s="80"/>
      <c r="G153" s="19">
        <f>SUM(G154)</f>
        <v>2758.1</v>
      </c>
      <c r="H153" s="19">
        <f>SUM(H154)</f>
        <v>0</v>
      </c>
      <c r="I153" s="19">
        <f>SUM(I154)</f>
        <v>0</v>
      </c>
      <c r="J153" s="19">
        <f>SUM(J154)</f>
        <v>0</v>
      </c>
      <c r="K153" s="19">
        <f>SUM(K154)</f>
        <v>2758.1</v>
      </c>
    </row>
    <row r="154" spans="1:11" ht="30.75" customHeight="1">
      <c r="A154" s="139"/>
      <c r="B154" s="25" t="s">
        <v>236</v>
      </c>
      <c r="C154" s="80" t="s">
        <v>190</v>
      </c>
      <c r="D154" s="80" t="s">
        <v>163</v>
      </c>
      <c r="E154" s="80" t="s">
        <v>386</v>
      </c>
      <c r="F154" s="80" t="s">
        <v>237</v>
      </c>
      <c r="G154" s="19">
        <v>2758.1</v>
      </c>
      <c r="H154" s="81">
        <f>SUM(I154+J154)</f>
        <v>0</v>
      </c>
      <c r="I154" s="81">
        <v>0</v>
      </c>
      <c r="J154" s="81">
        <v>0</v>
      </c>
      <c r="K154" s="81">
        <f>SUM(G154+H154)</f>
        <v>2758.1</v>
      </c>
    </row>
    <row r="155" spans="1:11" ht="12.75">
      <c r="A155" s="25"/>
      <c r="B155" s="25" t="s">
        <v>193</v>
      </c>
      <c r="C155" s="80" t="s">
        <v>190</v>
      </c>
      <c r="D155" s="80" t="s">
        <v>174</v>
      </c>
      <c r="E155" s="80"/>
      <c r="F155" s="80"/>
      <c r="G155" s="19">
        <f>SUM(G156)</f>
        <v>21987.6</v>
      </c>
      <c r="H155" s="81">
        <f>SUM(I155+J155)</f>
        <v>200</v>
      </c>
      <c r="I155" s="81">
        <f>SUM(I156)</f>
        <v>200</v>
      </c>
      <c r="J155" s="81">
        <f>SUM(J156)</f>
        <v>0</v>
      </c>
      <c r="K155" s="81">
        <f aca="true" t="shared" si="14" ref="K155:K163">SUM(G155+H155)</f>
        <v>22187.6</v>
      </c>
    </row>
    <row r="156" spans="1:11" ht="12.75">
      <c r="A156" s="25"/>
      <c r="B156" s="25" t="s">
        <v>399</v>
      </c>
      <c r="C156" s="80" t="s">
        <v>190</v>
      </c>
      <c r="D156" s="80" t="s">
        <v>174</v>
      </c>
      <c r="E156" s="80" t="s">
        <v>400</v>
      </c>
      <c r="F156" s="141"/>
      <c r="G156" s="19">
        <f>SUM(G157)</f>
        <v>21987.6</v>
      </c>
      <c r="H156" s="19">
        <f aca="true" t="shared" si="15" ref="H156:J162">SUM(H157)</f>
        <v>200</v>
      </c>
      <c r="I156" s="19">
        <f t="shared" si="15"/>
        <v>200</v>
      </c>
      <c r="J156" s="19">
        <f t="shared" si="15"/>
        <v>0</v>
      </c>
      <c r="K156" s="19">
        <f t="shared" si="14"/>
        <v>22187.6</v>
      </c>
    </row>
    <row r="157" spans="1:14" ht="12.75">
      <c r="A157" s="25"/>
      <c r="B157" s="25" t="s">
        <v>401</v>
      </c>
      <c r="C157" s="80" t="s">
        <v>190</v>
      </c>
      <c r="D157" s="80" t="s">
        <v>174</v>
      </c>
      <c r="E157" s="80" t="s">
        <v>402</v>
      </c>
      <c r="F157" s="80"/>
      <c r="G157" s="19">
        <f>SUM(G158++G160+G162)</f>
        <v>21987.6</v>
      </c>
      <c r="H157" s="19">
        <f>SUM(H158+H160+H162+H164)</f>
        <v>200</v>
      </c>
      <c r="I157" s="19">
        <f>SUM(I158+I160+I162)</f>
        <v>200</v>
      </c>
      <c r="J157" s="19">
        <f>SUM(J158+J160+J162+J164)</f>
        <v>0</v>
      </c>
      <c r="K157" s="19">
        <f>SUM(K158+K160+K162+K164)</f>
        <v>22187.6</v>
      </c>
      <c r="L157" s="19">
        <f>SUM(L158+L160+L162+L164)</f>
        <v>0</v>
      </c>
      <c r="M157" s="19">
        <f>SUM(M158+M160+M162+M164)</f>
        <v>0</v>
      </c>
      <c r="N157" s="19">
        <f>SUM(N158+N160+N162+N164)</f>
        <v>0</v>
      </c>
    </row>
    <row r="158" spans="1:11" ht="12.75">
      <c r="A158" s="25"/>
      <c r="B158" s="25" t="s">
        <v>403</v>
      </c>
      <c r="C158" s="80" t="s">
        <v>190</v>
      </c>
      <c r="D158" s="80" t="s">
        <v>174</v>
      </c>
      <c r="E158" s="80" t="s">
        <v>404</v>
      </c>
      <c r="F158" s="80"/>
      <c r="G158" s="19">
        <f>SUM(G159)</f>
        <v>9456.3</v>
      </c>
      <c r="H158" s="19">
        <f t="shared" si="15"/>
        <v>0</v>
      </c>
      <c r="I158" s="19">
        <f t="shared" si="15"/>
        <v>0</v>
      </c>
      <c r="J158" s="19">
        <f t="shared" si="15"/>
        <v>0</v>
      </c>
      <c r="K158" s="19">
        <f t="shared" si="14"/>
        <v>9456.3</v>
      </c>
    </row>
    <row r="159" spans="1:11" ht="12.75">
      <c r="A159" s="25"/>
      <c r="B159" s="25" t="s">
        <v>236</v>
      </c>
      <c r="C159" s="80" t="s">
        <v>190</v>
      </c>
      <c r="D159" s="80" t="s">
        <v>174</v>
      </c>
      <c r="E159" s="80" t="s">
        <v>404</v>
      </c>
      <c r="F159" s="80" t="s">
        <v>237</v>
      </c>
      <c r="G159" s="19">
        <v>9456.3</v>
      </c>
      <c r="H159" s="81">
        <f>SUM(I159+J159)</f>
        <v>0</v>
      </c>
      <c r="I159" s="81">
        <v>0</v>
      </c>
      <c r="J159" s="81">
        <v>0</v>
      </c>
      <c r="K159" s="19">
        <f t="shared" si="14"/>
        <v>9456.3</v>
      </c>
    </row>
    <row r="160" spans="1:11" ht="12.75">
      <c r="A160" s="25"/>
      <c r="B160" s="25" t="s">
        <v>405</v>
      </c>
      <c r="C160" s="80" t="s">
        <v>190</v>
      </c>
      <c r="D160" s="80" t="s">
        <v>174</v>
      </c>
      <c r="E160" s="80" t="s">
        <v>406</v>
      </c>
      <c r="F160" s="80"/>
      <c r="G160" s="19">
        <f>SUM(G161)</f>
        <v>4855.6</v>
      </c>
      <c r="H160" s="19">
        <f t="shared" si="15"/>
        <v>0</v>
      </c>
      <c r="I160" s="19">
        <f t="shared" si="15"/>
        <v>0</v>
      </c>
      <c r="J160" s="19">
        <f t="shared" si="15"/>
        <v>0</v>
      </c>
      <c r="K160" s="19">
        <f t="shared" si="14"/>
        <v>4855.6</v>
      </c>
    </row>
    <row r="161" spans="1:11" ht="12.75">
      <c r="A161" s="25"/>
      <c r="B161" s="25" t="s">
        <v>236</v>
      </c>
      <c r="C161" s="80" t="s">
        <v>190</v>
      </c>
      <c r="D161" s="80" t="s">
        <v>174</v>
      </c>
      <c r="E161" s="80" t="s">
        <v>406</v>
      </c>
      <c r="F161" s="80" t="s">
        <v>237</v>
      </c>
      <c r="G161" s="19">
        <v>4855.6</v>
      </c>
      <c r="H161" s="81">
        <f>SUM(I161+J161)</f>
        <v>0</v>
      </c>
      <c r="I161" s="81">
        <v>0</v>
      </c>
      <c r="J161" s="81">
        <v>0</v>
      </c>
      <c r="K161" s="19">
        <f t="shared" si="14"/>
        <v>4855.6</v>
      </c>
    </row>
    <row r="162" spans="1:11" ht="12.75">
      <c r="A162" s="25"/>
      <c r="B162" s="25" t="s">
        <v>504</v>
      </c>
      <c r="C162" s="80" t="s">
        <v>190</v>
      </c>
      <c r="D162" s="80" t="s">
        <v>174</v>
      </c>
      <c r="E162" s="80" t="s">
        <v>408</v>
      </c>
      <c r="F162" s="80"/>
      <c r="G162" s="19">
        <f>SUM(G163)</f>
        <v>7675.7</v>
      </c>
      <c r="H162" s="19">
        <f t="shared" si="15"/>
        <v>200</v>
      </c>
      <c r="I162" s="19">
        <f t="shared" si="15"/>
        <v>200</v>
      </c>
      <c r="J162" s="19">
        <f t="shared" si="15"/>
        <v>0</v>
      </c>
      <c r="K162" s="19">
        <f t="shared" si="14"/>
        <v>7875.7</v>
      </c>
    </row>
    <row r="163" spans="1:11" ht="12.75">
      <c r="A163" s="25"/>
      <c r="B163" s="25" t="s">
        <v>236</v>
      </c>
      <c r="C163" s="80" t="s">
        <v>190</v>
      </c>
      <c r="D163" s="80" t="s">
        <v>174</v>
      </c>
      <c r="E163" s="80" t="s">
        <v>408</v>
      </c>
      <c r="F163" s="80" t="s">
        <v>237</v>
      </c>
      <c r="G163" s="19">
        <v>7675.7</v>
      </c>
      <c r="H163" s="81">
        <f>SUM(I163+J163)</f>
        <v>200</v>
      </c>
      <c r="I163" s="81">
        <v>200</v>
      </c>
      <c r="J163" s="81">
        <v>0</v>
      </c>
      <c r="K163" s="19">
        <f t="shared" si="14"/>
        <v>7875.7</v>
      </c>
    </row>
    <row r="164" spans="1:11" ht="12.75" hidden="1">
      <c r="A164" s="25"/>
      <c r="B164" s="25" t="s">
        <v>409</v>
      </c>
      <c r="C164" s="80" t="s">
        <v>190</v>
      </c>
      <c r="D164" s="80" t="s">
        <v>174</v>
      </c>
      <c r="E164" s="80" t="s">
        <v>410</v>
      </c>
      <c r="F164" s="80"/>
      <c r="G164" s="19">
        <f>SUM(G165)</f>
        <v>0</v>
      </c>
      <c r="H164" s="19">
        <f>SUM(H165)</f>
        <v>0</v>
      </c>
      <c r="I164" s="19">
        <f>SUM(I165)</f>
        <v>0</v>
      </c>
      <c r="J164" s="19">
        <f>SUM(J165)</f>
        <v>0</v>
      </c>
      <c r="K164" s="19">
        <f>SUM(K165)</f>
        <v>0</v>
      </c>
    </row>
    <row r="165" spans="1:11" ht="12.75" hidden="1">
      <c r="A165" s="25"/>
      <c r="B165" s="4" t="s">
        <v>316</v>
      </c>
      <c r="C165" s="80" t="s">
        <v>190</v>
      </c>
      <c r="D165" s="80" t="s">
        <v>174</v>
      </c>
      <c r="E165" s="80" t="s">
        <v>410</v>
      </c>
      <c r="F165" s="80" t="s">
        <v>317</v>
      </c>
      <c r="G165" s="19">
        <v>0</v>
      </c>
      <c r="H165" s="81">
        <f aca="true" t="shared" si="16" ref="H165:H175">SUM(I165+J165)</f>
        <v>0</v>
      </c>
      <c r="I165" s="81">
        <v>0</v>
      </c>
      <c r="J165" s="81"/>
      <c r="K165" s="81">
        <f>SUM(G165+H165)</f>
        <v>0</v>
      </c>
    </row>
    <row r="166" spans="1:11" ht="31.5" customHeight="1">
      <c r="A166" s="25"/>
      <c r="B166" s="82" t="s">
        <v>194</v>
      </c>
      <c r="C166" s="80" t="s">
        <v>190</v>
      </c>
      <c r="D166" s="80" t="s">
        <v>190</v>
      </c>
      <c r="E166" s="80"/>
      <c r="F166" s="80"/>
      <c r="G166" s="19">
        <f>SUM(G167)</f>
        <v>9081.8</v>
      </c>
      <c r="H166" s="19">
        <f>SUM(H167)</f>
        <v>0</v>
      </c>
      <c r="I166" s="19">
        <f>SUM(I167)</f>
        <v>0</v>
      </c>
      <c r="J166" s="19">
        <f>SUM(J167)</f>
        <v>0</v>
      </c>
      <c r="K166" s="19">
        <f>SUM(K167)</f>
        <v>9081.8</v>
      </c>
    </row>
    <row r="167" spans="1:11" ht="12.75">
      <c r="A167" s="25"/>
      <c r="B167" s="25" t="s">
        <v>401</v>
      </c>
      <c r="C167" s="80" t="s">
        <v>190</v>
      </c>
      <c r="D167" s="80" t="s">
        <v>190</v>
      </c>
      <c r="E167" s="80" t="s">
        <v>402</v>
      </c>
      <c r="F167" s="80"/>
      <c r="G167" s="19">
        <f aca="true" t="shared" si="17" ref="G167:J168">SUM(G168)</f>
        <v>9081.8</v>
      </c>
      <c r="H167" s="19">
        <f t="shared" si="17"/>
        <v>0</v>
      </c>
      <c r="I167" s="19">
        <f t="shared" si="17"/>
        <v>0</v>
      </c>
      <c r="J167" s="19">
        <f t="shared" si="17"/>
        <v>0</v>
      </c>
      <c r="K167" s="19">
        <f>SUM(G167+H167)</f>
        <v>9081.8</v>
      </c>
    </row>
    <row r="168" spans="1:11" ht="12.75">
      <c r="A168" s="25"/>
      <c r="B168" s="25" t="s">
        <v>409</v>
      </c>
      <c r="C168" s="80" t="s">
        <v>190</v>
      </c>
      <c r="D168" s="80" t="s">
        <v>190</v>
      </c>
      <c r="E168" s="80" t="s">
        <v>410</v>
      </c>
      <c r="F168" s="80"/>
      <c r="G168" s="19">
        <f t="shared" si="17"/>
        <v>9081.8</v>
      </c>
      <c r="H168" s="19">
        <f t="shared" si="17"/>
        <v>0</v>
      </c>
      <c r="I168" s="19">
        <f t="shared" si="17"/>
        <v>0</v>
      </c>
      <c r="J168" s="19">
        <f t="shared" si="17"/>
        <v>0</v>
      </c>
      <c r="K168" s="19">
        <f>SUM(K169)</f>
        <v>9081.8</v>
      </c>
    </row>
    <row r="169" spans="1:11" ht="12.75">
      <c r="A169" s="25"/>
      <c r="B169" s="4" t="s">
        <v>316</v>
      </c>
      <c r="C169" s="80" t="s">
        <v>190</v>
      </c>
      <c r="D169" s="80" t="s">
        <v>190</v>
      </c>
      <c r="E169" s="80" t="s">
        <v>410</v>
      </c>
      <c r="F169" s="80" t="s">
        <v>317</v>
      </c>
      <c r="G169" s="19">
        <v>9081.8</v>
      </c>
      <c r="H169" s="81">
        <f>SUM(I169+J169)</f>
        <v>0</v>
      </c>
      <c r="I169" s="81">
        <v>0</v>
      </c>
      <c r="J169" s="81"/>
      <c r="K169" s="81">
        <f>SUM(G169+H169)</f>
        <v>9081.8</v>
      </c>
    </row>
    <row r="170" spans="1:11" ht="12.75">
      <c r="A170" s="13" t="s">
        <v>195</v>
      </c>
      <c r="B170" s="13" t="s">
        <v>196</v>
      </c>
      <c r="C170" s="77" t="s">
        <v>169</v>
      </c>
      <c r="D170" s="77"/>
      <c r="E170" s="77"/>
      <c r="F170" s="77"/>
      <c r="G170" s="14">
        <f>SUM(G171)</f>
        <v>1170.3</v>
      </c>
      <c r="H170" s="74">
        <f t="shared" si="16"/>
        <v>-433</v>
      </c>
      <c r="I170" s="74">
        <f>SUM(I171)</f>
        <v>-433</v>
      </c>
      <c r="J170" s="81"/>
      <c r="K170" s="74">
        <f aca="true" t="shared" si="18" ref="K170:K176">SUM(G170+H170)</f>
        <v>737.3</v>
      </c>
    </row>
    <row r="171" spans="1:11" ht="12.75">
      <c r="A171" s="25"/>
      <c r="B171" s="25" t="s">
        <v>414</v>
      </c>
      <c r="C171" s="80" t="s">
        <v>169</v>
      </c>
      <c r="D171" s="80" t="s">
        <v>169</v>
      </c>
      <c r="E171" s="80"/>
      <c r="F171" s="80"/>
      <c r="G171" s="19">
        <f>SUM(G173)</f>
        <v>1170.3</v>
      </c>
      <c r="H171" s="81">
        <f t="shared" si="16"/>
        <v>-433</v>
      </c>
      <c r="I171" s="81">
        <f>SUM(I173)</f>
        <v>-433</v>
      </c>
      <c r="J171" s="81"/>
      <c r="K171" s="81">
        <f t="shared" si="18"/>
        <v>737.3</v>
      </c>
    </row>
    <row r="172" spans="1:11" ht="12.75">
      <c r="A172" s="25"/>
      <c r="B172" s="25" t="s">
        <v>412</v>
      </c>
      <c r="C172" s="80" t="s">
        <v>169</v>
      </c>
      <c r="D172" s="80" t="s">
        <v>169</v>
      </c>
      <c r="E172" s="80" t="s">
        <v>413</v>
      </c>
      <c r="F172" s="80"/>
      <c r="G172" s="19">
        <f>SUM(G173)</f>
        <v>1170.3</v>
      </c>
      <c r="H172" s="81">
        <f>SUM(I172+J172)</f>
        <v>-433</v>
      </c>
      <c r="I172" s="81">
        <f>SUM(I173)</f>
        <v>-433</v>
      </c>
      <c r="J172" s="81"/>
      <c r="K172" s="81">
        <f t="shared" si="18"/>
        <v>737.3</v>
      </c>
    </row>
    <row r="173" spans="1:11" ht="48.75" customHeight="1">
      <c r="A173" s="25"/>
      <c r="B173" s="25" t="s">
        <v>412</v>
      </c>
      <c r="C173" s="80" t="s">
        <v>169</v>
      </c>
      <c r="D173" s="80" t="s">
        <v>169</v>
      </c>
      <c r="E173" s="80" t="s">
        <v>415</v>
      </c>
      <c r="F173" s="80"/>
      <c r="G173" s="19">
        <f>SUM(G175)</f>
        <v>1170.3</v>
      </c>
      <c r="H173" s="81">
        <f t="shared" si="16"/>
        <v>-433</v>
      </c>
      <c r="I173" s="81">
        <f>SUM(I174)</f>
        <v>-433</v>
      </c>
      <c r="J173" s="81"/>
      <c r="K173" s="81">
        <f t="shared" si="18"/>
        <v>737.3</v>
      </c>
    </row>
    <row r="174" spans="1:11" ht="12.75">
      <c r="A174" s="25"/>
      <c r="B174" s="25" t="s">
        <v>416</v>
      </c>
      <c r="C174" s="80" t="s">
        <v>169</v>
      </c>
      <c r="D174" s="80" t="s">
        <v>169</v>
      </c>
      <c r="E174" s="80" t="s">
        <v>417</v>
      </c>
      <c r="F174" s="80"/>
      <c r="G174" s="19">
        <f>SUM(G175)</f>
        <v>1170.3</v>
      </c>
      <c r="H174" s="81">
        <f t="shared" si="16"/>
        <v>-433</v>
      </c>
      <c r="I174" s="81">
        <f>SUM(I175)</f>
        <v>-433</v>
      </c>
      <c r="J174" s="81"/>
      <c r="K174" s="81">
        <f t="shared" si="18"/>
        <v>737.3</v>
      </c>
    </row>
    <row r="175" spans="1:11" ht="30" customHeight="1">
      <c r="A175" s="25"/>
      <c r="B175" s="25" t="s">
        <v>236</v>
      </c>
      <c r="C175" s="80" t="s">
        <v>169</v>
      </c>
      <c r="D175" s="80" t="s">
        <v>169</v>
      </c>
      <c r="E175" s="80" t="s">
        <v>418</v>
      </c>
      <c r="F175" s="80" t="s">
        <v>237</v>
      </c>
      <c r="G175" s="19">
        <v>1170.3</v>
      </c>
      <c r="H175" s="81">
        <f t="shared" si="16"/>
        <v>-433</v>
      </c>
      <c r="I175" s="81">
        <v>-433</v>
      </c>
      <c r="J175" s="81"/>
      <c r="K175" s="81">
        <f t="shared" si="18"/>
        <v>737.3</v>
      </c>
    </row>
    <row r="176" spans="1:11" ht="12.75">
      <c r="A176" s="13" t="s">
        <v>198</v>
      </c>
      <c r="B176" s="13" t="s">
        <v>199</v>
      </c>
      <c r="C176" s="77" t="s">
        <v>186</v>
      </c>
      <c r="D176" s="77"/>
      <c r="E176" s="77"/>
      <c r="F176" s="77"/>
      <c r="G176" s="14">
        <f>SUM(G177)</f>
        <v>43653.9</v>
      </c>
      <c r="H176" s="81">
        <f>SUM(H177)</f>
        <v>433</v>
      </c>
      <c r="I176" s="81">
        <f>SUM(I177)</f>
        <v>433</v>
      </c>
      <c r="J176" s="81">
        <f>SUM(J177)</f>
        <v>0</v>
      </c>
      <c r="K176" s="74">
        <f t="shared" si="18"/>
        <v>44086.9</v>
      </c>
    </row>
    <row r="177" spans="1:11" ht="12.75">
      <c r="A177" s="25"/>
      <c r="B177" s="25" t="s">
        <v>200</v>
      </c>
      <c r="C177" s="80" t="s">
        <v>186</v>
      </c>
      <c r="D177" s="80" t="s">
        <v>161</v>
      </c>
      <c r="E177" s="80"/>
      <c r="F177" s="80"/>
      <c r="G177" s="19">
        <f>SUM(G179+G186+G195)</f>
        <v>43653.9</v>
      </c>
      <c r="H177" s="19">
        <f>SUM(H179+H186+H195)</f>
        <v>433</v>
      </c>
      <c r="I177" s="19">
        <f>SUM(I179+I186+I195)</f>
        <v>433</v>
      </c>
      <c r="J177" s="19">
        <f>SUM(J179+J186+J195)</f>
        <v>0</v>
      </c>
      <c r="K177" s="19">
        <f>SUM(G177+H177)</f>
        <v>44086.9</v>
      </c>
    </row>
    <row r="178" spans="1:11" ht="45.75" customHeight="1">
      <c r="A178" s="25"/>
      <c r="B178" s="25" t="s">
        <v>419</v>
      </c>
      <c r="C178" s="80" t="s">
        <v>186</v>
      </c>
      <c r="D178" s="80" t="s">
        <v>161</v>
      </c>
      <c r="E178" s="80" t="s">
        <v>420</v>
      </c>
      <c r="F178" s="80"/>
      <c r="G178" s="19">
        <f>SUM(G179+G186+G195)</f>
        <v>43653.9</v>
      </c>
      <c r="H178" s="19">
        <f>SUM(H179+H188)</f>
        <v>0</v>
      </c>
      <c r="I178" s="19">
        <f>SUM(I188+I179)</f>
        <v>0</v>
      </c>
      <c r="J178" s="19">
        <f>SUM(J195+J188)</f>
        <v>0</v>
      </c>
      <c r="K178" s="19">
        <f>SUM(G178+H178)</f>
        <v>43653.9</v>
      </c>
    </row>
    <row r="179" spans="1:11" ht="12.75">
      <c r="A179" s="25"/>
      <c r="B179" s="25" t="s">
        <v>421</v>
      </c>
      <c r="C179" s="80" t="s">
        <v>186</v>
      </c>
      <c r="D179" s="80" t="s">
        <v>161</v>
      </c>
      <c r="E179" s="80" t="s">
        <v>422</v>
      </c>
      <c r="F179" s="80"/>
      <c r="G179" s="19">
        <f>SUM(G180+G182+G184)</f>
        <v>25339.2</v>
      </c>
      <c r="H179" s="19">
        <f>SUM(H180+H182+H184)</f>
        <v>0</v>
      </c>
      <c r="I179" s="19">
        <f>SUM(I180+I182+I184)</f>
        <v>0</v>
      </c>
      <c r="J179" s="19">
        <f>SUM(J180+J182+J184)</f>
        <v>0</v>
      </c>
      <c r="K179" s="19">
        <f>SUM(K180+K182+K184)</f>
        <v>25339.2</v>
      </c>
    </row>
    <row r="180" spans="1:11" ht="34.5" customHeight="1">
      <c r="A180" s="25"/>
      <c r="B180" s="25" t="s">
        <v>423</v>
      </c>
      <c r="C180" s="80" t="s">
        <v>186</v>
      </c>
      <c r="D180" s="80" t="s">
        <v>161</v>
      </c>
      <c r="E180" s="80" t="s">
        <v>424</v>
      </c>
      <c r="F180" s="80"/>
      <c r="G180" s="19">
        <f aca="true" t="shared" si="19" ref="G180:J182">SUM(G181)</f>
        <v>20207</v>
      </c>
      <c r="H180" s="19">
        <f t="shared" si="19"/>
        <v>0</v>
      </c>
      <c r="I180" s="19">
        <f t="shared" si="19"/>
        <v>0</v>
      </c>
      <c r="J180" s="19">
        <f t="shared" si="19"/>
        <v>0</v>
      </c>
      <c r="K180" s="19">
        <f>SUM(K181)</f>
        <v>20207</v>
      </c>
    </row>
    <row r="181" spans="1:11" ht="12.75">
      <c r="A181" s="25"/>
      <c r="B181" s="4" t="s">
        <v>316</v>
      </c>
      <c r="C181" s="80" t="s">
        <v>186</v>
      </c>
      <c r="D181" s="80" t="s">
        <v>161</v>
      </c>
      <c r="E181" s="80" t="s">
        <v>424</v>
      </c>
      <c r="F181" s="80" t="s">
        <v>317</v>
      </c>
      <c r="G181" s="19">
        <v>20207</v>
      </c>
      <c r="H181" s="81">
        <f>SUM(I181+J181)</f>
        <v>0</v>
      </c>
      <c r="I181" s="81">
        <v>0</v>
      </c>
      <c r="J181" s="81"/>
      <c r="K181" s="81">
        <f>SUM(G181+H181)</f>
        <v>20207</v>
      </c>
    </row>
    <row r="182" spans="1:11" ht="12.75">
      <c r="A182" s="25"/>
      <c r="B182" s="83" t="s">
        <v>425</v>
      </c>
      <c r="C182" s="80" t="s">
        <v>186</v>
      </c>
      <c r="D182" s="80" t="s">
        <v>161</v>
      </c>
      <c r="E182" s="80" t="s">
        <v>426</v>
      </c>
      <c r="F182" s="80"/>
      <c r="G182" s="19">
        <f t="shared" si="19"/>
        <v>4635.4</v>
      </c>
      <c r="H182" s="19">
        <f t="shared" si="19"/>
        <v>0</v>
      </c>
      <c r="I182" s="19">
        <f t="shared" si="19"/>
        <v>0</v>
      </c>
      <c r="J182" s="19">
        <f t="shared" si="19"/>
        <v>0</v>
      </c>
      <c r="K182" s="19">
        <f>SUM(K183)</f>
        <v>4635.4</v>
      </c>
    </row>
    <row r="183" spans="1:11" ht="12.75">
      <c r="A183" s="25"/>
      <c r="B183" s="4" t="s">
        <v>316</v>
      </c>
      <c r="C183" s="80" t="s">
        <v>186</v>
      </c>
      <c r="D183" s="80" t="s">
        <v>161</v>
      </c>
      <c r="E183" s="80" t="s">
        <v>426</v>
      </c>
      <c r="F183" s="80" t="s">
        <v>317</v>
      </c>
      <c r="G183" s="19">
        <v>4635.4</v>
      </c>
      <c r="H183" s="81">
        <f>SUM(I183+J183)</f>
        <v>0</v>
      </c>
      <c r="I183" s="81">
        <v>0</v>
      </c>
      <c r="J183" s="81">
        <v>0</v>
      </c>
      <c r="K183" s="81">
        <f>SUM(G183+H183)</f>
        <v>4635.4</v>
      </c>
    </row>
    <row r="184" spans="1:11" ht="12.75">
      <c r="A184" s="25"/>
      <c r="B184" s="83" t="s">
        <v>425</v>
      </c>
      <c r="C184" s="80" t="s">
        <v>186</v>
      </c>
      <c r="D184" s="80" t="s">
        <v>161</v>
      </c>
      <c r="E184" s="80" t="s">
        <v>427</v>
      </c>
      <c r="F184" s="80"/>
      <c r="G184" s="19">
        <f>SUM(G185)</f>
        <v>496.8</v>
      </c>
      <c r="H184" s="81">
        <f>SUM(H185)</f>
        <v>0</v>
      </c>
      <c r="I184" s="81">
        <f>SUM(I185)</f>
        <v>0</v>
      </c>
      <c r="J184" s="81">
        <f>SUM(J185)</f>
        <v>0</v>
      </c>
      <c r="K184" s="81">
        <f>SUM(K185)</f>
        <v>496.8</v>
      </c>
    </row>
    <row r="185" spans="1:11" ht="12.75">
      <c r="A185" s="25"/>
      <c r="B185" s="4" t="s">
        <v>316</v>
      </c>
      <c r="C185" s="80" t="s">
        <v>186</v>
      </c>
      <c r="D185" s="80" t="s">
        <v>161</v>
      </c>
      <c r="E185" s="80" t="s">
        <v>427</v>
      </c>
      <c r="F185" s="80" t="s">
        <v>317</v>
      </c>
      <c r="G185" s="19">
        <v>496.8</v>
      </c>
      <c r="H185" s="81">
        <f>SUM(I185+J185)</f>
        <v>0</v>
      </c>
      <c r="I185" s="81">
        <v>0</v>
      </c>
      <c r="J185" s="81">
        <v>0</v>
      </c>
      <c r="K185" s="81">
        <f>SUM(G185+H185)</f>
        <v>496.8</v>
      </c>
    </row>
    <row r="186" spans="1:11" ht="12.75">
      <c r="A186" s="25"/>
      <c r="B186" s="25" t="s">
        <v>428</v>
      </c>
      <c r="C186" s="80" t="s">
        <v>186</v>
      </c>
      <c r="D186" s="80" t="s">
        <v>161</v>
      </c>
      <c r="E186" s="80" t="s">
        <v>429</v>
      </c>
      <c r="F186" s="80"/>
      <c r="G186" s="19">
        <f>SUM(G187+G189+G191+G193)</f>
        <v>15230.7</v>
      </c>
      <c r="H186" s="19">
        <f>SUM(H187+H189+H191+H193)</f>
        <v>0</v>
      </c>
      <c r="I186" s="19">
        <f>SUM(I187)</f>
        <v>0</v>
      </c>
      <c r="J186" s="19">
        <f>SUM(J187+J189+J191+J193)</f>
        <v>0</v>
      </c>
      <c r="K186" s="19">
        <f>SUM(G186+H186)</f>
        <v>15230.7</v>
      </c>
    </row>
    <row r="187" spans="1:11" ht="32.25" customHeight="1">
      <c r="A187" s="25"/>
      <c r="B187" s="25" t="s">
        <v>430</v>
      </c>
      <c r="C187" s="80" t="s">
        <v>186</v>
      </c>
      <c r="D187" s="80" t="s">
        <v>161</v>
      </c>
      <c r="E187" s="80" t="s">
        <v>431</v>
      </c>
      <c r="F187" s="80"/>
      <c r="G187" s="19">
        <f>SUM(G188)</f>
        <v>11793.7</v>
      </c>
      <c r="H187" s="19">
        <f>SUM(H188)</f>
        <v>0</v>
      </c>
      <c r="I187" s="19">
        <f>SUM(I188)</f>
        <v>0</v>
      </c>
      <c r="J187" s="19">
        <f>SUM(J188)</f>
        <v>0</v>
      </c>
      <c r="K187" s="19">
        <f>SUM(K188)</f>
        <v>11793.7</v>
      </c>
    </row>
    <row r="188" spans="1:11" ht="12.75">
      <c r="A188" s="25"/>
      <c r="B188" s="4" t="s">
        <v>316</v>
      </c>
      <c r="C188" s="80" t="s">
        <v>186</v>
      </c>
      <c r="D188" s="80" t="s">
        <v>161</v>
      </c>
      <c r="E188" s="80" t="s">
        <v>431</v>
      </c>
      <c r="F188" s="80" t="s">
        <v>317</v>
      </c>
      <c r="G188" s="19">
        <v>11793.7</v>
      </c>
      <c r="H188" s="81">
        <f>SUM(I188+J188)</f>
        <v>0</v>
      </c>
      <c r="I188" s="81">
        <v>0</v>
      </c>
      <c r="J188" s="81"/>
      <c r="K188" s="81">
        <f>SUM(G188+H188)</f>
        <v>11793.7</v>
      </c>
    </row>
    <row r="189" spans="1:15" ht="12.75">
      <c r="A189" s="25"/>
      <c r="B189" s="25" t="s">
        <v>434</v>
      </c>
      <c r="C189" s="80" t="s">
        <v>186</v>
      </c>
      <c r="D189" s="80" t="s">
        <v>161</v>
      </c>
      <c r="E189" s="80" t="s">
        <v>435</v>
      </c>
      <c r="F189" s="80"/>
      <c r="G189" s="19">
        <f>SUM(G190)</f>
        <v>300</v>
      </c>
      <c r="H189" s="81">
        <f>SUM(I189+J189)</f>
        <v>0</v>
      </c>
      <c r="I189" s="81">
        <f>SUM(I190)</f>
        <v>0</v>
      </c>
      <c r="J189" s="81">
        <f>SUM(J190)</f>
        <v>0</v>
      </c>
      <c r="K189" s="81">
        <f>SUM(G189+H189)</f>
        <v>300</v>
      </c>
      <c r="O189" s="90"/>
    </row>
    <row r="190" spans="1:15" ht="12.75">
      <c r="A190" s="25"/>
      <c r="B190" s="4" t="s">
        <v>316</v>
      </c>
      <c r="C190" s="80" t="s">
        <v>186</v>
      </c>
      <c r="D190" s="80" t="s">
        <v>161</v>
      </c>
      <c r="E190" s="80" t="s">
        <v>435</v>
      </c>
      <c r="F190" s="80" t="s">
        <v>317</v>
      </c>
      <c r="G190" s="19">
        <v>300</v>
      </c>
      <c r="H190" s="81">
        <f>SUM(I190+J190)</f>
        <v>0</v>
      </c>
      <c r="I190" s="81">
        <v>0</v>
      </c>
      <c r="J190" s="81">
        <v>0</v>
      </c>
      <c r="K190" s="81">
        <f>SUM(G190+H190)</f>
        <v>300</v>
      </c>
      <c r="O190" s="90"/>
    </row>
    <row r="191" spans="1:15" ht="12.75">
      <c r="A191" s="25"/>
      <c r="B191" s="4" t="s">
        <v>425</v>
      </c>
      <c r="C191" s="80" t="s">
        <v>186</v>
      </c>
      <c r="D191" s="80" t="s">
        <v>161</v>
      </c>
      <c r="E191" s="80" t="s">
        <v>432</v>
      </c>
      <c r="F191" s="80"/>
      <c r="G191" s="19">
        <f>SUM(G192)</f>
        <v>2772.2</v>
      </c>
      <c r="H191" s="19">
        <f>SUM(H192)</f>
        <v>0</v>
      </c>
      <c r="I191" s="19">
        <f>SUM(I192)</f>
        <v>0</v>
      </c>
      <c r="J191" s="19">
        <f>SUM(J192)</f>
        <v>0</v>
      </c>
      <c r="K191" s="19">
        <f>SUM(K192)</f>
        <v>2772.2</v>
      </c>
      <c r="O191" s="90"/>
    </row>
    <row r="192" spans="1:15" ht="12.75">
      <c r="A192" s="25"/>
      <c r="B192" s="4" t="s">
        <v>316</v>
      </c>
      <c r="C192" s="80" t="s">
        <v>186</v>
      </c>
      <c r="D192" s="80" t="s">
        <v>161</v>
      </c>
      <c r="E192" s="80" t="s">
        <v>432</v>
      </c>
      <c r="F192" s="80" t="s">
        <v>317</v>
      </c>
      <c r="G192" s="19">
        <v>2772.2</v>
      </c>
      <c r="H192" s="81">
        <f>SUM(I192+J192)</f>
        <v>0</v>
      </c>
      <c r="I192" s="81">
        <v>0</v>
      </c>
      <c r="J192" s="81">
        <v>0</v>
      </c>
      <c r="K192" s="81">
        <f>SUM(G192+H192)</f>
        <v>2772.2</v>
      </c>
      <c r="O192" s="90"/>
    </row>
    <row r="193" spans="1:15" ht="12.75">
      <c r="A193" s="25"/>
      <c r="B193" s="4" t="s">
        <v>425</v>
      </c>
      <c r="C193" s="80" t="s">
        <v>186</v>
      </c>
      <c r="D193" s="80" t="s">
        <v>161</v>
      </c>
      <c r="E193" s="80" t="s">
        <v>433</v>
      </c>
      <c r="F193" s="80"/>
      <c r="G193" s="19">
        <f>SUM(G194)</f>
        <v>364.8</v>
      </c>
      <c r="H193" s="81">
        <f>SUM(H194)</f>
        <v>0</v>
      </c>
      <c r="I193" s="81">
        <f>SUM(I194)</f>
        <v>0</v>
      </c>
      <c r="J193" s="81">
        <f>SUM(J194)</f>
        <v>0</v>
      </c>
      <c r="K193" s="81">
        <f>SUM(K194)</f>
        <v>364.8</v>
      </c>
      <c r="O193" s="90"/>
    </row>
    <row r="194" spans="1:15" ht="12.75">
      <c r="A194" s="25"/>
      <c r="B194" s="4" t="s">
        <v>316</v>
      </c>
      <c r="C194" s="80" t="s">
        <v>186</v>
      </c>
      <c r="D194" s="80" t="s">
        <v>161</v>
      </c>
      <c r="E194" s="80" t="s">
        <v>433</v>
      </c>
      <c r="F194" s="80" t="s">
        <v>317</v>
      </c>
      <c r="G194" s="19">
        <v>364.8</v>
      </c>
      <c r="H194" s="81">
        <f>SUM(I194+J194)</f>
        <v>0</v>
      </c>
      <c r="I194" s="81">
        <v>0</v>
      </c>
      <c r="J194" s="81">
        <v>0</v>
      </c>
      <c r="K194" s="81">
        <f>SUM(G194+H194)</f>
        <v>364.8</v>
      </c>
      <c r="O194" s="90"/>
    </row>
    <row r="195" spans="1:11" ht="12.75">
      <c r="A195" s="25"/>
      <c r="B195" s="25" t="s">
        <v>436</v>
      </c>
      <c r="C195" s="80" t="s">
        <v>186</v>
      </c>
      <c r="D195" s="80" t="s">
        <v>161</v>
      </c>
      <c r="E195" s="80" t="s">
        <v>437</v>
      </c>
      <c r="F195" s="80"/>
      <c r="G195" s="19">
        <f>SUM(G196)</f>
        <v>3084</v>
      </c>
      <c r="H195" s="19">
        <f>SUM(I195)</f>
        <v>433</v>
      </c>
      <c r="I195" s="19">
        <f>SUM(I196)</f>
        <v>433</v>
      </c>
      <c r="J195" s="19">
        <f>SUM(J205+J201)</f>
        <v>0</v>
      </c>
      <c r="K195" s="19">
        <f>SUM(G195+H195)</f>
        <v>3517</v>
      </c>
    </row>
    <row r="196" spans="1:11" ht="12.75">
      <c r="A196" s="25"/>
      <c r="B196" s="25" t="s">
        <v>438</v>
      </c>
      <c r="C196" s="80" t="s">
        <v>186</v>
      </c>
      <c r="D196" s="80" t="s">
        <v>161</v>
      </c>
      <c r="E196" s="80" t="s">
        <v>439</v>
      </c>
      <c r="F196" s="80"/>
      <c r="G196" s="19">
        <f>SUM(G197)</f>
        <v>3084</v>
      </c>
      <c r="H196" s="19">
        <f>SUM(I196)</f>
        <v>433</v>
      </c>
      <c r="I196" s="19">
        <f>SUM(I197)</f>
        <v>433</v>
      </c>
      <c r="J196" s="19">
        <f>SUM(J197)</f>
        <v>0</v>
      </c>
      <c r="K196" s="19">
        <f>SUM(K197)</f>
        <v>3517</v>
      </c>
    </row>
    <row r="197" spans="1:11" ht="12.75">
      <c r="A197" s="25"/>
      <c r="B197" s="25" t="s">
        <v>236</v>
      </c>
      <c r="C197" s="80" t="s">
        <v>186</v>
      </c>
      <c r="D197" s="80" t="s">
        <v>161</v>
      </c>
      <c r="E197" s="80" t="s">
        <v>440</v>
      </c>
      <c r="F197" s="80" t="s">
        <v>237</v>
      </c>
      <c r="G197" s="19">
        <v>3084</v>
      </c>
      <c r="H197" s="19">
        <f>SUM(I197)</f>
        <v>433</v>
      </c>
      <c r="I197" s="81">
        <v>433</v>
      </c>
      <c r="J197" s="81"/>
      <c r="K197" s="19">
        <f>SUM(G197+H197)</f>
        <v>3517</v>
      </c>
    </row>
    <row r="198" spans="1:14" ht="12.75">
      <c r="A198" s="13" t="s">
        <v>201</v>
      </c>
      <c r="B198" s="13" t="s">
        <v>202</v>
      </c>
      <c r="C198" s="77" t="s">
        <v>178</v>
      </c>
      <c r="D198" s="77"/>
      <c r="E198" s="77"/>
      <c r="F198" s="77"/>
      <c r="G198" s="14">
        <f>SUM(G199)</f>
        <v>8165.8</v>
      </c>
      <c r="H198" s="14">
        <f aca="true" t="shared" si="20" ref="H198:N198">SUM(H199)</f>
        <v>154</v>
      </c>
      <c r="I198" s="14">
        <f t="shared" si="20"/>
        <v>154</v>
      </c>
      <c r="J198" s="14">
        <f t="shared" si="20"/>
        <v>0</v>
      </c>
      <c r="K198" s="14">
        <f t="shared" si="20"/>
        <v>8319.8</v>
      </c>
      <c r="L198" s="14">
        <f t="shared" si="20"/>
        <v>0</v>
      </c>
      <c r="M198" s="14">
        <f t="shared" si="20"/>
        <v>0</v>
      </c>
      <c r="N198" s="14">
        <f t="shared" si="20"/>
        <v>0</v>
      </c>
    </row>
    <row r="199" spans="1:11" ht="12.75">
      <c r="A199" s="25"/>
      <c r="B199" s="65" t="s">
        <v>203</v>
      </c>
      <c r="C199" s="80" t="s">
        <v>178</v>
      </c>
      <c r="D199" s="80" t="s">
        <v>174</v>
      </c>
      <c r="E199" s="80"/>
      <c r="F199" s="80"/>
      <c r="G199" s="19">
        <f>SUM(G200+G211)</f>
        <v>8165.8</v>
      </c>
      <c r="H199" s="19">
        <f>SUM(H200+H211)</f>
        <v>154</v>
      </c>
      <c r="I199" s="19">
        <f>SUM(I200+I211)</f>
        <v>154</v>
      </c>
      <c r="J199" s="19">
        <f>SUM(J200+J211)</f>
        <v>0</v>
      </c>
      <c r="K199" s="19">
        <f>SUM(K200+K211)</f>
        <v>8319.8</v>
      </c>
    </row>
    <row r="200" spans="1:11" ht="48" customHeight="1">
      <c r="A200" s="25"/>
      <c r="B200" s="25" t="s">
        <v>441</v>
      </c>
      <c r="C200" s="80" t="s">
        <v>178</v>
      </c>
      <c r="D200" s="80" t="s">
        <v>174</v>
      </c>
      <c r="E200" s="80" t="s">
        <v>442</v>
      </c>
      <c r="F200" s="80"/>
      <c r="G200" s="19">
        <f>SUM(G201+G204)</f>
        <v>2620.2</v>
      </c>
      <c r="H200" s="19">
        <f>SUM(H201+H204)</f>
        <v>154</v>
      </c>
      <c r="I200" s="19">
        <f>SUM(I201+I204)</f>
        <v>154</v>
      </c>
      <c r="J200" s="19">
        <f>SUM(J201+J204)</f>
        <v>0</v>
      </c>
      <c r="K200" s="19">
        <f>SUM(G200+H200)</f>
        <v>2774.2</v>
      </c>
    </row>
    <row r="201" spans="1:11" ht="12.75">
      <c r="A201" s="25"/>
      <c r="B201" s="25" t="s">
        <v>443</v>
      </c>
      <c r="C201" s="80" t="s">
        <v>178</v>
      </c>
      <c r="D201" s="80" t="s">
        <v>174</v>
      </c>
      <c r="E201" s="80" t="s">
        <v>444</v>
      </c>
      <c r="F201" s="80"/>
      <c r="G201" s="19">
        <f>SUM(G203)</f>
        <v>281.2</v>
      </c>
      <c r="H201" s="81">
        <f>SUM(I201+J201)</f>
        <v>0</v>
      </c>
      <c r="I201" s="81">
        <f>SUM(I203)</f>
        <v>0</v>
      </c>
      <c r="J201" s="81"/>
      <c r="K201" s="81">
        <f>SUM(G201+H201)</f>
        <v>281.2</v>
      </c>
    </row>
    <row r="202" spans="1:11" ht="12.75">
      <c r="A202" s="25"/>
      <c r="B202" s="25" t="s">
        <v>445</v>
      </c>
      <c r="C202" s="80" t="s">
        <v>178</v>
      </c>
      <c r="D202" s="80" t="s">
        <v>174</v>
      </c>
      <c r="E202" s="80" t="s">
        <v>446</v>
      </c>
      <c r="F202" s="80"/>
      <c r="G202" s="19">
        <f>SUM(G203)</f>
        <v>281.2</v>
      </c>
      <c r="H202" s="19">
        <f>SUM(H203)</f>
        <v>0</v>
      </c>
      <c r="I202" s="19">
        <f>SUM(I203)</f>
        <v>0</v>
      </c>
      <c r="J202" s="19">
        <f>SUM(J203)</f>
        <v>0</v>
      </c>
      <c r="K202" s="19">
        <f>SUM(K203)</f>
        <v>281.2</v>
      </c>
    </row>
    <row r="203" spans="1:11" ht="12.75">
      <c r="A203" s="25"/>
      <c r="B203" s="25" t="s">
        <v>255</v>
      </c>
      <c r="C203" s="80" t="s">
        <v>178</v>
      </c>
      <c r="D203" s="80" t="s">
        <v>174</v>
      </c>
      <c r="E203" s="80" t="s">
        <v>446</v>
      </c>
      <c r="F203" s="80" t="s">
        <v>256</v>
      </c>
      <c r="G203" s="19">
        <v>281.2</v>
      </c>
      <c r="H203" s="81">
        <f>SUM(I203+J203)</f>
        <v>0</v>
      </c>
      <c r="I203" s="81">
        <v>0</v>
      </c>
      <c r="J203" s="81"/>
      <c r="K203" s="81">
        <f aca="true" t="shared" si="21" ref="K203:K210">SUM(G203+H203)</f>
        <v>281.2</v>
      </c>
    </row>
    <row r="204" spans="1:11" ht="12.75">
      <c r="A204" s="25"/>
      <c r="B204" s="25" t="s">
        <v>447</v>
      </c>
      <c r="C204" s="80" t="s">
        <v>178</v>
      </c>
      <c r="D204" s="80" t="s">
        <v>174</v>
      </c>
      <c r="E204" s="80" t="s">
        <v>448</v>
      </c>
      <c r="F204" s="80"/>
      <c r="G204" s="19">
        <f>SUM(G205+G207+G209)</f>
        <v>2339</v>
      </c>
      <c r="H204" s="19">
        <f>SUM(H205+H207+H209)</f>
        <v>154</v>
      </c>
      <c r="I204" s="19">
        <f>SUM(I205+I207+I209)</f>
        <v>154</v>
      </c>
      <c r="J204" s="19">
        <f>SUM(J205+J207)</f>
        <v>0</v>
      </c>
      <c r="K204" s="19">
        <f t="shared" si="21"/>
        <v>2493</v>
      </c>
    </row>
    <row r="205" spans="1:11" ht="12.75">
      <c r="A205" s="25"/>
      <c r="B205" s="25" t="s">
        <v>449</v>
      </c>
      <c r="C205" s="80" t="s">
        <v>178</v>
      </c>
      <c r="D205" s="80" t="s">
        <v>174</v>
      </c>
      <c r="E205" s="80" t="s">
        <v>450</v>
      </c>
      <c r="F205" s="80"/>
      <c r="G205" s="19">
        <f>SUM(G206)</f>
        <v>1200</v>
      </c>
      <c r="H205" s="81">
        <f aca="true" t="shared" si="22" ref="H205:H210">SUM(I205+J205)</f>
        <v>0</v>
      </c>
      <c r="I205" s="81">
        <f>SUM(I206)</f>
        <v>0</v>
      </c>
      <c r="J205" s="81"/>
      <c r="K205" s="81">
        <f t="shared" si="21"/>
        <v>1200</v>
      </c>
    </row>
    <row r="206" spans="1:11" ht="29.25" customHeight="1">
      <c r="A206" s="25"/>
      <c r="B206" s="25" t="s">
        <v>255</v>
      </c>
      <c r="C206" s="80" t="s">
        <v>178</v>
      </c>
      <c r="D206" s="80" t="s">
        <v>174</v>
      </c>
      <c r="E206" s="80" t="s">
        <v>450</v>
      </c>
      <c r="F206" s="80" t="s">
        <v>256</v>
      </c>
      <c r="G206" s="19">
        <v>1200</v>
      </c>
      <c r="H206" s="81">
        <f t="shared" si="22"/>
        <v>0</v>
      </c>
      <c r="I206" s="81">
        <v>0</v>
      </c>
      <c r="J206" s="81"/>
      <c r="K206" s="81">
        <f t="shared" si="21"/>
        <v>1200</v>
      </c>
    </row>
    <row r="207" spans="1:11" ht="46.5" customHeight="1">
      <c r="A207" s="25"/>
      <c r="B207" s="25" t="s">
        <v>453</v>
      </c>
      <c r="C207" s="80" t="s">
        <v>178</v>
      </c>
      <c r="D207" s="80" t="s">
        <v>174</v>
      </c>
      <c r="E207" s="80" t="s">
        <v>454</v>
      </c>
      <c r="F207" s="80"/>
      <c r="G207" s="19">
        <f>SUM(G208)</f>
        <v>437</v>
      </c>
      <c r="H207" s="81">
        <f t="shared" si="22"/>
        <v>0</v>
      </c>
      <c r="I207" s="81">
        <f>SUM(I208)</f>
        <v>0</v>
      </c>
      <c r="J207" s="81"/>
      <c r="K207" s="81">
        <f t="shared" si="21"/>
        <v>437</v>
      </c>
    </row>
    <row r="208" spans="1:11" ht="30" customHeight="1">
      <c r="A208" s="25"/>
      <c r="B208" s="25" t="s">
        <v>255</v>
      </c>
      <c r="C208" s="80" t="s">
        <v>178</v>
      </c>
      <c r="D208" s="80" t="s">
        <v>174</v>
      </c>
      <c r="E208" s="80" t="s">
        <v>454</v>
      </c>
      <c r="F208" s="80" t="s">
        <v>256</v>
      </c>
      <c r="G208" s="19">
        <v>437</v>
      </c>
      <c r="H208" s="81">
        <f t="shared" si="22"/>
        <v>0</v>
      </c>
      <c r="I208" s="81">
        <v>0</v>
      </c>
      <c r="J208" s="81"/>
      <c r="K208" s="81">
        <f t="shared" si="21"/>
        <v>437</v>
      </c>
    </row>
    <row r="209" spans="1:11" ht="17.25" customHeight="1">
      <c r="A209" s="25"/>
      <c r="B209" s="25" t="s">
        <v>451</v>
      </c>
      <c r="C209" s="80" t="s">
        <v>178</v>
      </c>
      <c r="D209" s="80" t="s">
        <v>174</v>
      </c>
      <c r="E209" s="80" t="s">
        <v>452</v>
      </c>
      <c r="F209" s="80"/>
      <c r="G209" s="19">
        <f>SUM(G210)</f>
        <v>702</v>
      </c>
      <c r="H209" s="81">
        <f t="shared" si="22"/>
        <v>154</v>
      </c>
      <c r="I209" s="81">
        <f>SUM(I210)</f>
        <v>154</v>
      </c>
      <c r="J209" s="81"/>
      <c r="K209" s="81">
        <f t="shared" si="21"/>
        <v>856</v>
      </c>
    </row>
    <row r="210" spans="1:11" ht="30" customHeight="1">
      <c r="A210" s="25"/>
      <c r="B210" s="25" t="s">
        <v>255</v>
      </c>
      <c r="C210" s="80" t="s">
        <v>178</v>
      </c>
      <c r="D210" s="80" t="s">
        <v>174</v>
      </c>
      <c r="E210" s="80" t="s">
        <v>452</v>
      </c>
      <c r="F210" s="80" t="s">
        <v>256</v>
      </c>
      <c r="G210" s="19">
        <v>702</v>
      </c>
      <c r="H210" s="81">
        <f t="shared" si="22"/>
        <v>154</v>
      </c>
      <c r="I210" s="81">
        <v>154</v>
      </c>
      <c r="J210" s="81"/>
      <c r="K210" s="81">
        <f t="shared" si="21"/>
        <v>856</v>
      </c>
    </row>
    <row r="211" spans="1:14" ht="28.5" customHeight="1">
      <c r="A211" s="25"/>
      <c r="B211" s="142" t="s">
        <v>466</v>
      </c>
      <c r="C211" s="80" t="s">
        <v>178</v>
      </c>
      <c r="D211" s="80" t="s">
        <v>174</v>
      </c>
      <c r="E211" s="125" t="s">
        <v>467</v>
      </c>
      <c r="F211" s="80"/>
      <c r="G211" s="19">
        <f>SUM(G212)</f>
        <v>5545.6</v>
      </c>
      <c r="H211" s="19">
        <f aca="true" t="shared" si="23" ref="H211:N211">SUM(H212)</f>
        <v>0</v>
      </c>
      <c r="I211" s="19">
        <f t="shared" si="23"/>
        <v>0</v>
      </c>
      <c r="J211" s="19">
        <f t="shared" si="23"/>
        <v>0</v>
      </c>
      <c r="K211" s="19">
        <f t="shared" si="23"/>
        <v>5545.6</v>
      </c>
      <c r="L211" s="19">
        <f t="shared" si="23"/>
        <v>0</v>
      </c>
      <c r="M211" s="19">
        <f t="shared" si="23"/>
        <v>0</v>
      </c>
      <c r="N211" s="19">
        <f t="shared" si="23"/>
        <v>0</v>
      </c>
    </row>
    <row r="212" spans="1:11" ht="28.5" customHeight="1">
      <c r="A212" s="25"/>
      <c r="B212" s="124" t="s">
        <v>468</v>
      </c>
      <c r="C212" s="80" t="s">
        <v>178</v>
      </c>
      <c r="D212" s="80" t="s">
        <v>174</v>
      </c>
      <c r="E212" s="125" t="s">
        <v>469</v>
      </c>
      <c r="F212" s="80"/>
      <c r="G212" s="19">
        <f>SUM(G213+G215+G217+G219)</f>
        <v>5545.6</v>
      </c>
      <c r="H212" s="19">
        <f>SUM(H213+H215+H217+H219)</f>
        <v>0</v>
      </c>
      <c r="I212" s="19">
        <f>SUM(I213+I215+I217+I219)</f>
        <v>0</v>
      </c>
      <c r="J212" s="19">
        <f>SUM(J213+J215+J217+J219)</f>
        <v>0</v>
      </c>
      <c r="K212" s="19">
        <f>SUM(K213+K215+K217+K219)</f>
        <v>5545.6</v>
      </c>
    </row>
    <row r="213" spans="1:11" ht="61.5" customHeight="1">
      <c r="A213" s="25"/>
      <c r="B213" s="82" t="s">
        <v>470</v>
      </c>
      <c r="C213" s="80" t="s">
        <v>178</v>
      </c>
      <c r="D213" s="80" t="s">
        <v>174</v>
      </c>
      <c r="E213" s="126" t="s">
        <v>471</v>
      </c>
      <c r="F213" s="80"/>
      <c r="G213" s="19">
        <f>SUM(G214)</f>
        <v>980</v>
      </c>
      <c r="H213" s="53">
        <f aca="true" t="shared" si="24" ref="H213:H221">SUM(I213+J213)</f>
        <v>0</v>
      </c>
      <c r="I213" s="53">
        <f>SUM(I214)</f>
        <v>0</v>
      </c>
      <c r="J213" s="53"/>
      <c r="K213" s="81">
        <f>SUM(G213+H213)</f>
        <v>980</v>
      </c>
    </row>
    <row r="214" spans="1:11" ht="12.75">
      <c r="A214" s="25"/>
      <c r="B214" s="25" t="s">
        <v>255</v>
      </c>
      <c r="C214" s="80" t="s">
        <v>178</v>
      </c>
      <c r="D214" s="80" t="s">
        <v>174</v>
      </c>
      <c r="E214" s="126" t="s">
        <v>471</v>
      </c>
      <c r="F214" s="80" t="s">
        <v>256</v>
      </c>
      <c r="G214" s="19">
        <v>980</v>
      </c>
      <c r="H214" s="81">
        <f t="shared" si="24"/>
        <v>0</v>
      </c>
      <c r="I214" s="81">
        <v>0</v>
      </c>
      <c r="J214" s="81"/>
      <c r="K214" s="81">
        <f>SUM(G214+H214)</f>
        <v>980</v>
      </c>
    </row>
    <row r="215" spans="1:11" ht="12.75">
      <c r="A215" s="25"/>
      <c r="B215" s="82" t="s">
        <v>472</v>
      </c>
      <c r="C215" s="80" t="s">
        <v>178</v>
      </c>
      <c r="D215" s="80" t="s">
        <v>174</v>
      </c>
      <c r="E215" s="126" t="s">
        <v>473</v>
      </c>
      <c r="F215" s="80"/>
      <c r="G215" s="19">
        <f>SUM(G216)</f>
        <v>2746.8</v>
      </c>
      <c r="H215" s="81">
        <f t="shared" si="24"/>
        <v>0</v>
      </c>
      <c r="I215" s="81">
        <f>SUM(I216)</f>
        <v>0</v>
      </c>
      <c r="J215" s="53"/>
      <c r="K215" s="81">
        <f>SUM(G215+H215)</f>
        <v>2746.8</v>
      </c>
    </row>
    <row r="216" spans="1:11" ht="12.75">
      <c r="A216" s="25"/>
      <c r="B216" s="25" t="s">
        <v>255</v>
      </c>
      <c r="C216" s="80" t="s">
        <v>178</v>
      </c>
      <c r="D216" s="80" t="s">
        <v>174</v>
      </c>
      <c r="E216" s="126" t="s">
        <v>473</v>
      </c>
      <c r="F216" s="80" t="s">
        <v>256</v>
      </c>
      <c r="G216" s="19">
        <v>2746.8</v>
      </c>
      <c r="H216" s="81">
        <f t="shared" si="24"/>
        <v>0</v>
      </c>
      <c r="I216" s="81">
        <v>0</v>
      </c>
      <c r="J216" s="81"/>
      <c r="K216" s="81">
        <f>SUM(G216+H216)</f>
        <v>2746.8</v>
      </c>
    </row>
    <row r="217" spans="1:11" ht="28.5" customHeight="1">
      <c r="A217" s="25"/>
      <c r="B217" s="4" t="s">
        <v>475</v>
      </c>
      <c r="C217" s="80" t="s">
        <v>178</v>
      </c>
      <c r="D217" s="80" t="s">
        <v>174</v>
      </c>
      <c r="E217" s="80" t="s">
        <v>476</v>
      </c>
      <c r="F217" s="80"/>
      <c r="G217" s="19">
        <f>SUM(G218)</f>
        <v>656</v>
      </c>
      <c r="H217" s="53">
        <f t="shared" si="24"/>
        <v>0</v>
      </c>
      <c r="I217" s="81">
        <f>SUM(I218)</f>
        <v>0</v>
      </c>
      <c r="J217" s="81">
        <f>SUM(J218)</f>
        <v>0</v>
      </c>
      <c r="K217" s="81">
        <f aca="true" t="shared" si="25" ref="K217:K222">SUM(G217+H217)</f>
        <v>656</v>
      </c>
    </row>
    <row r="218" spans="1:11" ht="29.25" customHeight="1">
      <c r="A218" s="25"/>
      <c r="B218" s="25" t="s">
        <v>474</v>
      </c>
      <c r="C218" s="80" t="s">
        <v>178</v>
      </c>
      <c r="D218" s="80" t="s">
        <v>174</v>
      </c>
      <c r="E218" s="80" t="s">
        <v>476</v>
      </c>
      <c r="F218" s="80" t="s">
        <v>256</v>
      </c>
      <c r="G218" s="19">
        <v>656</v>
      </c>
      <c r="H218" s="81">
        <f t="shared" si="24"/>
        <v>0</v>
      </c>
      <c r="I218" s="81">
        <v>0</v>
      </c>
      <c r="J218" s="81">
        <v>0</v>
      </c>
      <c r="K218" s="81">
        <f t="shared" si="25"/>
        <v>656</v>
      </c>
    </row>
    <row r="219" spans="1:11" ht="30" customHeight="1">
      <c r="A219" s="25"/>
      <c r="B219" s="4" t="s">
        <v>477</v>
      </c>
      <c r="C219" s="80" t="s">
        <v>178</v>
      </c>
      <c r="D219" s="80" t="s">
        <v>174</v>
      </c>
      <c r="E219" s="80" t="s">
        <v>478</v>
      </c>
      <c r="F219" s="80"/>
      <c r="G219" s="19">
        <f>SUM(G220)</f>
        <v>1162.8</v>
      </c>
      <c r="H219" s="81">
        <f t="shared" si="24"/>
        <v>0</v>
      </c>
      <c r="I219" s="81">
        <f>SUM(I220)</f>
        <v>0</v>
      </c>
      <c r="J219" s="81">
        <f>SUM(J220)</f>
        <v>0</v>
      </c>
      <c r="K219" s="81">
        <f t="shared" si="25"/>
        <v>1162.8</v>
      </c>
    </row>
    <row r="220" spans="1:11" ht="30" customHeight="1">
      <c r="A220" s="25"/>
      <c r="B220" s="25" t="s">
        <v>474</v>
      </c>
      <c r="C220" s="80" t="s">
        <v>178</v>
      </c>
      <c r="D220" s="80" t="s">
        <v>174</v>
      </c>
      <c r="E220" s="80" t="s">
        <v>478</v>
      </c>
      <c r="F220" s="80" t="s">
        <v>256</v>
      </c>
      <c r="G220" s="19">
        <v>1162.8</v>
      </c>
      <c r="H220" s="81">
        <f t="shared" si="24"/>
        <v>0</v>
      </c>
      <c r="I220" s="81">
        <v>0</v>
      </c>
      <c r="J220" s="81">
        <v>0</v>
      </c>
      <c r="K220" s="81">
        <f t="shared" si="25"/>
        <v>1162.8</v>
      </c>
    </row>
    <row r="221" spans="1:11" ht="12.75">
      <c r="A221" s="13" t="s">
        <v>204</v>
      </c>
      <c r="B221" s="13" t="s">
        <v>205</v>
      </c>
      <c r="C221" s="77" t="s">
        <v>206</v>
      </c>
      <c r="D221" s="80"/>
      <c r="E221" s="80"/>
      <c r="F221" s="80"/>
      <c r="G221" s="14">
        <f>SUM(G222)</f>
        <v>11002.7</v>
      </c>
      <c r="H221" s="81">
        <f t="shared" si="24"/>
        <v>0</v>
      </c>
      <c r="I221" s="74">
        <f>SUM(I222)</f>
        <v>0</v>
      </c>
      <c r="J221" s="74">
        <f>SUM(J222)</f>
        <v>0</v>
      </c>
      <c r="K221" s="74">
        <f t="shared" si="25"/>
        <v>11002.7</v>
      </c>
    </row>
    <row r="222" spans="1:11" ht="12.75">
      <c r="A222" s="25"/>
      <c r="B222" s="25" t="s">
        <v>207</v>
      </c>
      <c r="C222" s="80" t="s">
        <v>206</v>
      </c>
      <c r="D222" s="80" t="s">
        <v>161</v>
      </c>
      <c r="E222" s="80"/>
      <c r="F222" s="80"/>
      <c r="G222" s="19">
        <f>SUM(G224)</f>
        <v>11002.7</v>
      </c>
      <c r="H222" s="19">
        <f>SUM(H224)</f>
        <v>0</v>
      </c>
      <c r="I222" s="19">
        <f>SUM(I224)</f>
        <v>0</v>
      </c>
      <c r="J222" s="19">
        <f>SUM(J224)</f>
        <v>0</v>
      </c>
      <c r="K222" s="81">
        <f t="shared" si="25"/>
        <v>11002.7</v>
      </c>
    </row>
    <row r="223" spans="1:11" ht="12.75">
      <c r="A223" s="25"/>
      <c r="B223" s="25" t="s">
        <v>455</v>
      </c>
      <c r="C223" s="80" t="s">
        <v>206</v>
      </c>
      <c r="D223" s="80" t="s">
        <v>161</v>
      </c>
      <c r="E223" s="80" t="s">
        <v>456</v>
      </c>
      <c r="F223" s="80"/>
      <c r="G223" s="19">
        <v>10452.5</v>
      </c>
      <c r="H223" s="19">
        <f>SUM(H224)</f>
        <v>0</v>
      </c>
      <c r="I223" s="19">
        <f>SUM(I224)</f>
        <v>0</v>
      </c>
      <c r="J223" s="19">
        <f>SUM(J224)</f>
        <v>0</v>
      </c>
      <c r="K223" s="19">
        <v>10452.5</v>
      </c>
    </row>
    <row r="224" spans="1:14" ht="30" customHeight="1">
      <c r="A224" s="25"/>
      <c r="B224" s="25" t="s">
        <v>457</v>
      </c>
      <c r="C224" s="80" t="s">
        <v>206</v>
      </c>
      <c r="D224" s="80" t="s">
        <v>161</v>
      </c>
      <c r="E224" s="80" t="s">
        <v>458</v>
      </c>
      <c r="F224" s="80"/>
      <c r="G224" s="19">
        <f>SUM(G225+G227+G231+G229)</f>
        <v>11002.7</v>
      </c>
      <c r="H224" s="19">
        <f aca="true" t="shared" si="26" ref="H224:N224">SUM(H225+H227+H231+H229)</f>
        <v>0</v>
      </c>
      <c r="I224" s="19">
        <f t="shared" si="26"/>
        <v>0</v>
      </c>
      <c r="J224" s="19">
        <f t="shared" si="26"/>
        <v>0</v>
      </c>
      <c r="K224" s="19">
        <f t="shared" si="26"/>
        <v>11002.7</v>
      </c>
      <c r="L224" s="19">
        <f t="shared" si="26"/>
        <v>0</v>
      </c>
      <c r="M224" s="19">
        <f t="shared" si="26"/>
        <v>0</v>
      </c>
      <c r="N224" s="19">
        <f t="shared" si="26"/>
        <v>0</v>
      </c>
    </row>
    <row r="225" spans="1:11" ht="15" customHeight="1">
      <c r="A225" s="25"/>
      <c r="B225" s="25" t="s">
        <v>505</v>
      </c>
      <c r="C225" s="80" t="s">
        <v>206</v>
      </c>
      <c r="D225" s="80" t="s">
        <v>161</v>
      </c>
      <c r="E225" s="80" t="s">
        <v>460</v>
      </c>
      <c r="F225" s="80"/>
      <c r="G225" s="19">
        <f>SUM(G226)</f>
        <v>2449.5</v>
      </c>
      <c r="H225" s="19">
        <f>SUM(H226)</f>
        <v>-59.2</v>
      </c>
      <c r="I225" s="19">
        <f>SUM(I226)</f>
        <v>-59.2</v>
      </c>
      <c r="J225" s="19">
        <f>SUM(J226)</f>
        <v>0</v>
      </c>
      <c r="K225" s="19">
        <f>SUM(K226)</f>
        <v>2390.3</v>
      </c>
    </row>
    <row r="226" spans="1:11" ht="12.75">
      <c r="A226" s="25"/>
      <c r="B226" s="25" t="s">
        <v>236</v>
      </c>
      <c r="C226" s="80" t="s">
        <v>206</v>
      </c>
      <c r="D226" s="80" t="s">
        <v>161</v>
      </c>
      <c r="E226" s="80" t="s">
        <v>460</v>
      </c>
      <c r="F226" s="80" t="s">
        <v>237</v>
      </c>
      <c r="G226" s="19">
        <v>2449.5</v>
      </c>
      <c r="H226" s="81">
        <f>SUM(I226+J226)</f>
        <v>-59.2</v>
      </c>
      <c r="I226" s="81">
        <v>-59.2</v>
      </c>
      <c r="J226" s="81"/>
      <c r="K226" s="81">
        <f>SUM(G226+H226)</f>
        <v>2390.3</v>
      </c>
    </row>
    <row r="227" spans="1:11" ht="31.5" customHeight="1">
      <c r="A227" s="25"/>
      <c r="B227" s="25" t="s">
        <v>430</v>
      </c>
      <c r="C227" s="80" t="s">
        <v>206</v>
      </c>
      <c r="D227" s="80" t="s">
        <v>161</v>
      </c>
      <c r="E227" s="80" t="s">
        <v>461</v>
      </c>
      <c r="F227" s="80"/>
      <c r="G227" s="19">
        <f>SUM(G228)</f>
        <v>7943.8</v>
      </c>
      <c r="H227" s="19">
        <f>SUM(H228)</f>
        <v>59.2</v>
      </c>
      <c r="I227" s="19">
        <f>SUM(I228)</f>
        <v>59.2</v>
      </c>
      <c r="J227" s="19">
        <f>SUM(J228)</f>
        <v>0</v>
      </c>
      <c r="K227" s="19">
        <f>SUM(K228)</f>
        <v>8003</v>
      </c>
    </row>
    <row r="228" spans="1:11" ht="12.75">
      <c r="A228" s="25"/>
      <c r="B228" s="4" t="s">
        <v>316</v>
      </c>
      <c r="C228" s="80" t="s">
        <v>206</v>
      </c>
      <c r="D228" s="80" t="s">
        <v>161</v>
      </c>
      <c r="E228" s="80" t="s">
        <v>461</v>
      </c>
      <c r="F228" s="80" t="s">
        <v>317</v>
      </c>
      <c r="G228" s="19">
        <v>7943.8</v>
      </c>
      <c r="H228" s="81">
        <f>SUM(I228+J228)</f>
        <v>59.2</v>
      </c>
      <c r="I228" s="81">
        <v>59.2</v>
      </c>
      <c r="J228" s="81">
        <v>0</v>
      </c>
      <c r="K228" s="81">
        <f aca="true" t="shared" si="27" ref="K228:K238">SUM(G228+H228)</f>
        <v>8003</v>
      </c>
    </row>
    <row r="229" spans="1:14" ht="30.75" customHeight="1">
      <c r="A229" s="25"/>
      <c r="B229" s="4" t="s">
        <v>462</v>
      </c>
      <c r="C229" s="80" t="s">
        <v>206</v>
      </c>
      <c r="D229" s="80" t="s">
        <v>161</v>
      </c>
      <c r="E229" s="80" t="s">
        <v>463</v>
      </c>
      <c r="F229" s="80"/>
      <c r="G229" s="19">
        <f>SUM(G230)</f>
        <v>140.7</v>
      </c>
      <c r="H229" s="19">
        <f aca="true" t="shared" si="28" ref="H229:N229">SUM(H230)</f>
        <v>0</v>
      </c>
      <c r="I229" s="19">
        <f t="shared" si="28"/>
        <v>0</v>
      </c>
      <c r="J229" s="19">
        <f t="shared" si="28"/>
        <v>0</v>
      </c>
      <c r="K229" s="19">
        <f t="shared" si="28"/>
        <v>140.7</v>
      </c>
      <c r="L229" s="19">
        <f t="shared" si="28"/>
        <v>0</v>
      </c>
      <c r="M229" s="19">
        <f t="shared" si="28"/>
        <v>0</v>
      </c>
      <c r="N229" s="19">
        <f t="shared" si="28"/>
        <v>0</v>
      </c>
    </row>
    <row r="230" spans="1:11" ht="12.75">
      <c r="A230" s="25"/>
      <c r="B230" s="4" t="s">
        <v>316</v>
      </c>
      <c r="C230" s="80" t="s">
        <v>206</v>
      </c>
      <c r="D230" s="80" t="s">
        <v>161</v>
      </c>
      <c r="E230" s="80" t="s">
        <v>463</v>
      </c>
      <c r="F230" s="80" t="s">
        <v>317</v>
      </c>
      <c r="G230" s="19">
        <v>140.7</v>
      </c>
      <c r="H230" s="81">
        <f>SUM(I230+J230)</f>
        <v>0</v>
      </c>
      <c r="I230" s="81">
        <v>0</v>
      </c>
      <c r="J230" s="81">
        <v>0</v>
      </c>
      <c r="K230" s="81">
        <f>SUM(G230+H230)</f>
        <v>140.7</v>
      </c>
    </row>
    <row r="231" spans="1:11" ht="16.5" customHeight="1">
      <c r="A231" s="25"/>
      <c r="B231" s="25" t="s">
        <v>464</v>
      </c>
      <c r="C231" s="80" t="s">
        <v>206</v>
      </c>
      <c r="D231" s="80" t="s">
        <v>161</v>
      </c>
      <c r="E231" s="80" t="s">
        <v>465</v>
      </c>
      <c r="F231" s="80"/>
      <c r="G231" s="19">
        <f>SUM(G232)</f>
        <v>468.7</v>
      </c>
      <c r="H231" s="19">
        <f>SUM(H232)</f>
        <v>0</v>
      </c>
      <c r="I231" s="19">
        <f>SUM(I232)</f>
        <v>0</v>
      </c>
      <c r="J231" s="19">
        <f>SUM(J232)</f>
        <v>0</v>
      </c>
      <c r="K231" s="19">
        <f>SUM(K232)</f>
        <v>468.7</v>
      </c>
    </row>
    <row r="232" spans="1:11" ht="12.75">
      <c r="A232" s="25"/>
      <c r="B232" s="4" t="s">
        <v>316</v>
      </c>
      <c r="C232" s="80" t="s">
        <v>206</v>
      </c>
      <c r="D232" s="80" t="s">
        <v>161</v>
      </c>
      <c r="E232" s="80" t="s">
        <v>465</v>
      </c>
      <c r="F232" s="80" t="s">
        <v>317</v>
      </c>
      <c r="G232" s="19">
        <v>468.7</v>
      </c>
      <c r="H232" s="81">
        <f>SUM(I232+J232)</f>
        <v>0</v>
      </c>
      <c r="I232" s="81">
        <v>0</v>
      </c>
      <c r="J232" s="81">
        <v>0</v>
      </c>
      <c r="K232" s="81">
        <f>SUM(G232+H232)</f>
        <v>468.7</v>
      </c>
    </row>
    <row r="233" spans="1:11" ht="12.75">
      <c r="A233" s="143" t="s">
        <v>208</v>
      </c>
      <c r="B233" s="13" t="s">
        <v>209</v>
      </c>
      <c r="C233" s="77" t="s">
        <v>171</v>
      </c>
      <c r="D233" s="77"/>
      <c r="E233" s="77"/>
      <c r="F233" s="77"/>
      <c r="G233" s="14">
        <f aca="true" t="shared" si="29" ref="G233:I237">SUM(G234)</f>
        <v>2233.5</v>
      </c>
      <c r="H233" s="74">
        <f t="shared" si="29"/>
        <v>0</v>
      </c>
      <c r="I233" s="74">
        <f t="shared" si="29"/>
        <v>0</v>
      </c>
      <c r="J233" s="74"/>
      <c r="K233" s="74">
        <f t="shared" si="27"/>
        <v>2233.5</v>
      </c>
    </row>
    <row r="234" spans="1:11" ht="12.75">
      <c r="A234" s="127"/>
      <c r="B234" s="25" t="s">
        <v>506</v>
      </c>
      <c r="C234" s="80" t="s">
        <v>171</v>
      </c>
      <c r="D234" s="80" t="s">
        <v>161</v>
      </c>
      <c r="E234" s="80"/>
      <c r="F234" s="80"/>
      <c r="G234" s="19">
        <f>SUM(G236)</f>
        <v>2233.5</v>
      </c>
      <c r="H234" s="81">
        <f>SUM(H236)</f>
        <v>0</v>
      </c>
      <c r="I234" s="81">
        <f>SUM(I236)</f>
        <v>0</v>
      </c>
      <c r="J234" s="81"/>
      <c r="K234" s="81">
        <f t="shared" si="27"/>
        <v>2233.5</v>
      </c>
    </row>
    <row r="235" spans="1:11" ht="12.75">
      <c r="A235" s="127"/>
      <c r="B235" s="25" t="s">
        <v>330</v>
      </c>
      <c r="C235" s="80" t="s">
        <v>171</v>
      </c>
      <c r="D235" s="80" t="s">
        <v>161</v>
      </c>
      <c r="E235" s="80" t="s">
        <v>331</v>
      </c>
      <c r="F235" s="80"/>
      <c r="G235" s="19">
        <f t="shared" si="29"/>
        <v>2233.5</v>
      </c>
      <c r="H235" s="81">
        <f t="shared" si="29"/>
        <v>0</v>
      </c>
      <c r="I235" s="81">
        <f t="shared" si="29"/>
        <v>0</v>
      </c>
      <c r="J235" s="81"/>
      <c r="K235" s="81">
        <f>SUM(G235+H235)</f>
        <v>2233.5</v>
      </c>
    </row>
    <row r="236" spans="1:11" ht="12.75">
      <c r="A236" s="127"/>
      <c r="B236" s="25" t="s">
        <v>507</v>
      </c>
      <c r="C236" s="80" t="s">
        <v>171</v>
      </c>
      <c r="D236" s="80" t="s">
        <v>161</v>
      </c>
      <c r="E236" s="80" t="s">
        <v>333</v>
      </c>
      <c r="F236" s="80"/>
      <c r="G236" s="19">
        <f t="shared" si="29"/>
        <v>2233.5</v>
      </c>
      <c r="H236" s="81">
        <f t="shared" si="29"/>
        <v>0</v>
      </c>
      <c r="I236" s="81">
        <f t="shared" si="29"/>
        <v>0</v>
      </c>
      <c r="J236" s="81"/>
      <c r="K236" s="81">
        <f t="shared" si="27"/>
        <v>2233.5</v>
      </c>
    </row>
    <row r="237" spans="1:11" ht="12.75">
      <c r="A237" s="127"/>
      <c r="B237" s="25" t="s">
        <v>334</v>
      </c>
      <c r="C237" s="80" t="s">
        <v>171</v>
      </c>
      <c r="D237" s="80" t="s">
        <v>161</v>
      </c>
      <c r="E237" s="80" t="s">
        <v>335</v>
      </c>
      <c r="F237" s="80"/>
      <c r="G237" s="19">
        <f t="shared" si="29"/>
        <v>2233.5</v>
      </c>
      <c r="H237" s="81">
        <f t="shared" si="29"/>
        <v>0</v>
      </c>
      <c r="I237" s="81">
        <f t="shared" si="29"/>
        <v>0</v>
      </c>
      <c r="J237" s="81"/>
      <c r="K237" s="81">
        <f t="shared" si="27"/>
        <v>2233.5</v>
      </c>
    </row>
    <row r="238" spans="1:11" ht="12.75">
      <c r="A238" s="127"/>
      <c r="B238" s="25" t="s">
        <v>336</v>
      </c>
      <c r="C238" s="80" t="s">
        <v>171</v>
      </c>
      <c r="D238" s="80" t="s">
        <v>161</v>
      </c>
      <c r="E238" s="80" t="s">
        <v>335</v>
      </c>
      <c r="F238" s="80" t="s">
        <v>337</v>
      </c>
      <c r="G238" s="19">
        <v>2233.5</v>
      </c>
      <c r="H238" s="81">
        <f>SUM(I238+J238)</f>
        <v>0</v>
      </c>
      <c r="I238" s="81">
        <v>0</v>
      </c>
      <c r="J238" s="81"/>
      <c r="K238" s="81">
        <f t="shared" si="27"/>
        <v>2233.5</v>
      </c>
    </row>
    <row r="239" spans="1:11" ht="15.75" customHeight="1">
      <c r="A239" s="127"/>
      <c r="B239" s="87"/>
      <c r="C239" s="47"/>
      <c r="D239" s="80"/>
      <c r="E239" s="117"/>
      <c r="F239" s="119"/>
      <c r="G239" s="144"/>
      <c r="H239" s="144"/>
      <c r="I239" s="119"/>
      <c r="J239" s="90"/>
      <c r="K239" s="90"/>
    </row>
    <row r="240" spans="1:11" ht="15.75" customHeight="1">
      <c r="A240" s="127"/>
      <c r="B240" s="87"/>
      <c r="C240" s="127"/>
      <c r="D240" s="128"/>
      <c r="E240" s="127"/>
      <c r="F240" s="129"/>
      <c r="G240" s="130"/>
      <c r="H240" s="130"/>
      <c r="I240" s="129"/>
      <c r="J240" s="90"/>
      <c r="K240" s="90"/>
    </row>
    <row r="241" spans="1:11" ht="12.75" customHeight="1">
      <c r="A241" s="91" t="s">
        <v>132</v>
      </c>
      <c r="B241" s="91"/>
      <c r="C241" s="91"/>
      <c r="D241" s="131"/>
      <c r="E241" s="104"/>
      <c r="F241" s="132"/>
      <c r="G241" s="132"/>
      <c r="H241" s="132"/>
      <c r="I241" s="132"/>
      <c r="J241" s="90"/>
      <c r="K241" s="90"/>
    </row>
    <row r="242" spans="1:11" ht="12.75">
      <c r="A242" s="97" t="s">
        <v>485</v>
      </c>
      <c r="B242" s="97"/>
      <c r="C242" s="94"/>
      <c r="D242" s="131"/>
      <c r="E242" s="104"/>
      <c r="F242" s="132"/>
      <c r="G242" s="132"/>
      <c r="H242" s="132"/>
      <c r="I242" s="132"/>
      <c r="J242" s="90"/>
      <c r="K242" s="90"/>
    </row>
    <row r="243" spans="1:11" ht="18.75" customHeight="1">
      <c r="A243" s="97" t="s">
        <v>508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7"/>
    </row>
    <row r="244" spans="1:11" ht="12.75">
      <c r="A244"/>
      <c r="B244"/>
      <c r="C244"/>
      <c r="D244"/>
      <c r="E244"/>
      <c r="F244"/>
      <c r="G244"/>
      <c r="H244"/>
      <c r="I244"/>
      <c r="J244" s="90"/>
      <c r="K244" s="90"/>
    </row>
    <row r="245" spans="1:11" ht="12.75">
      <c r="A245"/>
      <c r="B245"/>
      <c r="C245"/>
      <c r="D245"/>
      <c r="E245"/>
      <c r="F245"/>
      <c r="G245"/>
      <c r="H245"/>
      <c r="I245"/>
      <c r="J245" s="90"/>
      <c r="K245" s="90"/>
    </row>
    <row r="246" spans="1:11" ht="12.75">
      <c r="A246"/>
      <c r="B246"/>
      <c r="C246"/>
      <c r="D246"/>
      <c r="E246"/>
      <c r="F246"/>
      <c r="G246"/>
      <c r="H246"/>
      <c r="I246"/>
      <c r="J246" s="90"/>
      <c r="K246" s="90"/>
    </row>
    <row r="247" spans="1:11" ht="12.75">
      <c r="A247"/>
      <c r="B247"/>
      <c r="C247"/>
      <c r="D247"/>
      <c r="E247"/>
      <c r="F247"/>
      <c r="G247"/>
      <c r="H247"/>
      <c r="I247"/>
      <c r="J247" s="90"/>
      <c r="K247" s="90"/>
    </row>
    <row r="248" spans="1:11" ht="12.75">
      <c r="A248"/>
      <c r="B248"/>
      <c r="C248"/>
      <c r="D248"/>
      <c r="E248"/>
      <c r="F248"/>
      <c r="G248"/>
      <c r="H248"/>
      <c r="I248"/>
      <c r="J248" s="90"/>
      <c r="K248" s="90"/>
    </row>
    <row r="249" spans="1:11" ht="12.75">
      <c r="A249"/>
      <c r="B249"/>
      <c r="C249"/>
      <c r="D249"/>
      <c r="E249"/>
      <c r="F249"/>
      <c r="G249"/>
      <c r="H249"/>
      <c r="I249"/>
      <c r="J249" s="90"/>
      <c r="K249" s="90"/>
    </row>
    <row r="250" spans="1:11" ht="12.75">
      <c r="A250"/>
      <c r="B250"/>
      <c r="C250"/>
      <c r="D250"/>
      <c r="E250"/>
      <c r="F250"/>
      <c r="G250"/>
      <c r="H250"/>
      <c r="I250"/>
      <c r="J250" s="90"/>
      <c r="K250" s="90"/>
    </row>
    <row r="251" spans="1:11" ht="12.75">
      <c r="A251"/>
      <c r="B251"/>
      <c r="C251"/>
      <c r="D251"/>
      <c r="E251"/>
      <c r="F251"/>
      <c r="G251"/>
      <c r="H251"/>
      <c r="I251"/>
      <c r="J251" s="90"/>
      <c r="K251" s="90"/>
    </row>
    <row r="252" spans="1:11" ht="12.7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1:11" ht="12.7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1:11" ht="12.7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1:11" ht="12.7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1:11" ht="12.7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1:11" ht="12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1:11" ht="12.7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</sheetData>
  <sheetProtection selectLockedCells="1" selectUnlockedCells="1"/>
  <mergeCells count="17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A15:K15"/>
    <mergeCell ref="E16:K16"/>
    <mergeCell ref="A241:B241"/>
    <mergeCell ref="A242:B242"/>
    <mergeCell ref="A243:K243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5" sqref="A5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8.75" customHeight="1">
      <c r="D1" s="33" t="s">
        <v>213</v>
      </c>
      <c r="E1" s="33"/>
    </row>
    <row r="2" spans="1:5" ht="18.75" customHeight="1">
      <c r="A2" s="33" t="s">
        <v>1</v>
      </c>
      <c r="B2" s="33"/>
      <c r="C2" s="33"/>
      <c r="D2" s="33"/>
      <c r="E2" s="33"/>
    </row>
    <row r="3" spans="1:5" ht="18.75" customHeight="1">
      <c r="A3" s="33" t="s">
        <v>2</v>
      </c>
      <c r="B3" s="33"/>
      <c r="C3" s="33"/>
      <c r="D3" s="33"/>
      <c r="E3" s="33"/>
    </row>
    <row r="4" spans="1:5" ht="18.75" customHeight="1">
      <c r="A4" s="33" t="s">
        <v>3</v>
      </c>
      <c r="B4" s="33"/>
      <c r="C4" s="33"/>
      <c r="D4" s="33"/>
      <c r="E4" s="33"/>
    </row>
    <row r="5" spans="1:5" ht="18.75" customHeight="1">
      <c r="A5" s="33" t="s">
        <v>4</v>
      </c>
      <c r="B5" s="33"/>
      <c r="C5" s="33"/>
      <c r="D5" s="33"/>
      <c r="E5" s="33"/>
    </row>
    <row r="6" ht="15.75" customHeight="1"/>
    <row r="7" spans="4:5" ht="18.75" customHeight="1">
      <c r="D7" s="33" t="s">
        <v>509</v>
      </c>
      <c r="E7" s="33"/>
    </row>
    <row r="8" spans="1:5" ht="18.75" customHeight="1">
      <c r="A8" s="33" t="s">
        <v>1</v>
      </c>
      <c r="B8" s="33"/>
      <c r="C8" s="33"/>
      <c r="D8" s="33"/>
      <c r="E8" s="33"/>
    </row>
    <row r="9" spans="1:5" ht="18.75" customHeight="1">
      <c r="A9" s="33" t="s">
        <v>2</v>
      </c>
      <c r="B9" s="33"/>
      <c r="C9" s="33"/>
      <c r="D9" s="33"/>
      <c r="E9" s="33"/>
    </row>
    <row r="10" spans="1:5" ht="18.75" customHeight="1">
      <c r="A10" s="33" t="s">
        <v>3</v>
      </c>
      <c r="B10" s="33"/>
      <c r="C10" s="33"/>
      <c r="D10" s="33"/>
      <c r="E10" s="33"/>
    </row>
    <row r="11" spans="1:5" ht="18.75" customHeight="1">
      <c r="A11" s="33" t="s">
        <v>6</v>
      </c>
      <c r="B11" s="33"/>
      <c r="C11" s="33"/>
      <c r="D11" s="33"/>
      <c r="E11" s="33"/>
    </row>
    <row r="12" spans="1:5" ht="13.5" customHeight="1">
      <c r="A12" s="34"/>
      <c r="B12" s="34"/>
      <c r="C12" s="34"/>
      <c r="D12" s="34"/>
      <c r="E12" s="34"/>
    </row>
    <row r="13" spans="1:5" ht="20.25" customHeight="1">
      <c r="A13" s="134" t="s">
        <v>510</v>
      </c>
      <c r="B13" s="134"/>
      <c r="C13" s="134"/>
      <c r="D13" s="134"/>
      <c r="E13" s="134"/>
    </row>
    <row r="14" spans="1:5" ht="21.75" customHeight="1">
      <c r="A14" s="68" t="s">
        <v>511</v>
      </c>
      <c r="B14" s="68"/>
      <c r="C14" s="68"/>
      <c r="D14" s="68"/>
      <c r="E14" s="68"/>
    </row>
    <row r="15" spans="1:5" ht="18.75" customHeight="1">
      <c r="A15" s="68" t="s">
        <v>512</v>
      </c>
      <c r="B15" s="68"/>
      <c r="C15" s="68"/>
      <c r="D15" s="68"/>
      <c r="E15" s="68"/>
    </row>
    <row r="16" spans="1:5" ht="21.75" customHeight="1">
      <c r="A16" s="134" t="s">
        <v>513</v>
      </c>
      <c r="B16" s="134"/>
      <c r="C16" s="134"/>
      <c r="D16" s="134"/>
      <c r="E16" s="134"/>
    </row>
    <row r="17" spans="1:5" ht="14.25" customHeight="1">
      <c r="A17" s="145"/>
      <c r="B17" s="145"/>
      <c r="C17" s="145"/>
      <c r="D17" s="37" t="s">
        <v>514</v>
      </c>
      <c r="E17" s="37"/>
    </row>
    <row r="18" spans="1:5" ht="36" customHeight="1">
      <c r="A18" s="146" t="s">
        <v>515</v>
      </c>
      <c r="B18" s="146"/>
      <c r="C18" s="146"/>
      <c r="D18" s="147" t="s">
        <v>516</v>
      </c>
      <c r="E18" s="148" t="s">
        <v>12</v>
      </c>
    </row>
    <row r="19" spans="1:5" ht="31.5" customHeight="1">
      <c r="A19" s="13"/>
      <c r="B19" s="13"/>
      <c r="C19" s="13"/>
      <c r="D19" s="149" t="s">
        <v>517</v>
      </c>
      <c r="E19" s="74">
        <f>SUM(E25+E20)</f>
        <v>10182.699999999983</v>
      </c>
    </row>
    <row r="20" spans="1:5" ht="33.75" customHeight="1">
      <c r="A20" s="150" t="s">
        <v>518</v>
      </c>
      <c r="B20" s="150"/>
      <c r="C20" s="150"/>
      <c r="D20" s="149" t="s">
        <v>519</v>
      </c>
      <c r="E20" s="81">
        <f>SUM(E21-E23)</f>
        <v>5000</v>
      </c>
    </row>
    <row r="21" spans="1:5" ht="34.5" customHeight="1">
      <c r="A21" s="151" t="s">
        <v>520</v>
      </c>
      <c r="B21" s="151"/>
      <c r="C21" s="151"/>
      <c r="D21" s="83" t="s">
        <v>521</v>
      </c>
      <c r="E21" s="81">
        <f>SUM(E22)</f>
        <v>15000</v>
      </c>
    </row>
    <row r="22" spans="1:5" ht="51" customHeight="1">
      <c r="A22" s="151" t="s">
        <v>522</v>
      </c>
      <c r="B22" s="151"/>
      <c r="C22" s="151"/>
      <c r="D22" s="83" t="s">
        <v>523</v>
      </c>
      <c r="E22" s="81">
        <v>15000</v>
      </c>
    </row>
    <row r="23" spans="1:5" ht="35.25" customHeight="1">
      <c r="A23" s="151" t="s">
        <v>524</v>
      </c>
      <c r="B23" s="151"/>
      <c r="C23" s="151"/>
      <c r="D23" s="83" t="s">
        <v>525</v>
      </c>
      <c r="E23" s="81">
        <v>10000</v>
      </c>
    </row>
    <row r="24" spans="1:5" ht="49.5" customHeight="1">
      <c r="A24" s="151" t="s">
        <v>526</v>
      </c>
      <c r="B24" s="151"/>
      <c r="C24" s="151"/>
      <c r="D24" s="83" t="s">
        <v>527</v>
      </c>
      <c r="E24" s="81">
        <v>10000</v>
      </c>
    </row>
    <row r="25" spans="1:5" ht="35.25" customHeight="1">
      <c r="A25" s="152" t="s">
        <v>528</v>
      </c>
      <c r="B25" s="152"/>
      <c r="C25" s="152"/>
      <c r="D25" s="149" t="s">
        <v>529</v>
      </c>
      <c r="E25" s="81">
        <f>SUM(E31-E29)</f>
        <v>5182.6999999999825</v>
      </c>
    </row>
    <row r="26" spans="1:5" ht="21" customHeight="1">
      <c r="A26" s="153" t="s">
        <v>530</v>
      </c>
      <c r="B26" s="153"/>
      <c r="C26" s="153"/>
      <c r="D26" s="83" t="s">
        <v>531</v>
      </c>
      <c r="E26" s="81">
        <f>SUM(E27)</f>
        <v>216681.6</v>
      </c>
    </row>
    <row r="27" spans="1:5" ht="18.75" customHeight="1">
      <c r="A27" s="153" t="s">
        <v>532</v>
      </c>
      <c r="B27" s="153"/>
      <c r="C27" s="153"/>
      <c r="D27" s="83" t="s">
        <v>533</v>
      </c>
      <c r="E27" s="81">
        <f>SUM(E28)</f>
        <v>216681.6</v>
      </c>
    </row>
    <row r="28" spans="1:5" ht="35.25" customHeight="1">
      <c r="A28" s="153" t="s">
        <v>534</v>
      </c>
      <c r="B28" s="153"/>
      <c r="C28" s="153"/>
      <c r="D28" s="83" t="s">
        <v>535</v>
      </c>
      <c r="E28" s="81">
        <f>SUM(E29)</f>
        <v>216681.6</v>
      </c>
    </row>
    <row r="29" spans="1:5" ht="30.75" customHeight="1">
      <c r="A29" s="153" t="s">
        <v>536</v>
      </c>
      <c r="B29" s="153"/>
      <c r="C29" s="153"/>
      <c r="D29" s="83" t="s">
        <v>537</v>
      </c>
      <c r="E29" s="76">
        <v>216681.6</v>
      </c>
    </row>
    <row r="30" spans="1:5" ht="21" customHeight="1">
      <c r="A30" s="153" t="s">
        <v>538</v>
      </c>
      <c r="B30" s="153"/>
      <c r="C30" s="153"/>
      <c r="D30" s="83" t="s">
        <v>539</v>
      </c>
      <c r="E30" s="81">
        <f>SUM(E31)</f>
        <v>221864.3</v>
      </c>
    </row>
    <row r="31" spans="1:5" ht="19.5" customHeight="1">
      <c r="A31" s="153" t="s">
        <v>540</v>
      </c>
      <c r="B31" s="153"/>
      <c r="C31" s="153"/>
      <c r="D31" s="83" t="s">
        <v>541</v>
      </c>
      <c r="E31" s="81">
        <f>SUM(E32)</f>
        <v>221864.3</v>
      </c>
    </row>
    <row r="32" spans="1:5" ht="34.5" customHeight="1">
      <c r="A32" s="153" t="s">
        <v>542</v>
      </c>
      <c r="B32" s="153"/>
      <c r="C32" s="153"/>
      <c r="D32" s="83" t="s">
        <v>543</v>
      </c>
      <c r="E32" s="81">
        <f>SUM(E33)</f>
        <v>221864.3</v>
      </c>
    </row>
    <row r="33" spans="1:5" ht="31.5" customHeight="1">
      <c r="A33" s="153" t="s">
        <v>544</v>
      </c>
      <c r="B33" s="153"/>
      <c r="C33" s="153"/>
      <c r="D33" s="83" t="s">
        <v>545</v>
      </c>
      <c r="E33" s="81">
        <v>221864.3</v>
      </c>
    </row>
    <row r="34" spans="1:5" ht="16.5" customHeight="1">
      <c r="A34" s="80"/>
      <c r="B34" s="80"/>
      <c r="C34" s="80"/>
      <c r="D34" s="154"/>
      <c r="E34" s="155"/>
    </row>
    <row r="35" spans="1:5" ht="21.75" customHeight="1">
      <c r="A35" s="80"/>
      <c r="B35" s="80"/>
      <c r="C35" s="80"/>
      <c r="D35" s="154"/>
      <c r="E35" s="87"/>
    </row>
    <row r="36" spans="1:5" ht="18.75" customHeight="1">
      <c r="A36" s="156" t="s">
        <v>132</v>
      </c>
      <c r="B36" s="156"/>
      <c r="C36" s="156"/>
      <c r="D36" s="156"/>
      <c r="E36" s="87"/>
    </row>
    <row r="37" spans="1:5" ht="18.75" customHeight="1">
      <c r="A37" s="97" t="s">
        <v>485</v>
      </c>
      <c r="B37" s="97"/>
      <c r="C37" s="97"/>
      <c r="D37" s="97"/>
      <c r="E37" s="157"/>
    </row>
    <row r="38" spans="1:5" ht="18.75" customHeight="1">
      <c r="A38" s="97" t="s">
        <v>546</v>
      </c>
      <c r="B38" s="97"/>
      <c r="C38" s="97"/>
      <c r="D38" s="97"/>
      <c r="E38" s="158"/>
    </row>
    <row r="39" spans="1:5" ht="12.75">
      <c r="A39" s="87"/>
      <c r="B39" s="87"/>
      <c r="C39" s="87"/>
      <c r="D39" s="87"/>
      <c r="E39" s="87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D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2014-08-25T05:23:27Z</cp:lastPrinted>
  <dcterms:created xsi:type="dcterms:W3CDTF">2006-11-15T11:51:42Z</dcterms:created>
  <dcterms:modified xsi:type="dcterms:W3CDTF">2014-08-28T11:26:36Z</dcterms:modified>
  <cp:category/>
  <cp:version/>
  <cp:contentType/>
  <cp:contentStatus/>
</cp:coreProperties>
</file>