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3"/>
  </bookViews>
  <sheets>
    <sheet name="прил1" sheetId="1" r:id="rId1"/>
    <sheet name="прил2(Рз ПР)" sheetId="2" r:id="rId2"/>
    <sheet name="прил3(Рз, ПР, ЦСР, ВР)" sheetId="3" r:id="rId3"/>
    <sheet name="прил.4 Ведомствен.структура" sheetId="4" r:id="rId4"/>
    <sheet name="прил5 источ" sheetId="5" r:id="rId5"/>
  </sheets>
  <definedNames/>
  <calcPr fullCalcOnLoad="1"/>
</workbook>
</file>

<file path=xl/sharedStrings.xml><?xml version="1.0" encoding="utf-8"?>
<sst xmlns="http://schemas.openxmlformats.org/spreadsheetml/2006/main" count="2577" uniqueCount="501">
  <si>
    <t>ПРИЛОЖЕНИЕ № 1</t>
  </si>
  <si>
    <t>к решению Совета</t>
  </si>
  <si>
    <t>Усть-Лабинского городского поселения</t>
  </si>
  <si>
    <t>Усть-Лабинского района</t>
  </si>
  <si>
    <t>от 26 декабря 2013 года № 3 Протокол № 52</t>
  </si>
  <si>
    <t>ПРИЛОЖЕНИЕ № 2</t>
  </si>
  <si>
    <t>от 11 декабря 2012 года № 2 Протокол № 38</t>
  </si>
  <si>
    <r>
      <t xml:space="preserve">ПОСТУПЛЕНИЕ ДОХОДОВ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</rPr>
      <t>в бюджет Усть-Лабинского городского поселения Усть-Лабинского района</t>
    </r>
  </si>
  <si>
    <t>в 2013 году</t>
  </si>
  <si>
    <t>тыс.рублей</t>
  </si>
  <si>
    <t xml:space="preserve"> </t>
  </si>
  <si>
    <t>Код</t>
  </si>
  <si>
    <t>Наименование доходов</t>
  </si>
  <si>
    <t>Сумма</t>
  </si>
  <si>
    <t>измен</t>
  </si>
  <si>
    <t>ВСЕГО доходов</t>
  </si>
  <si>
    <t>1 00 00000 00 0000 000</t>
  </si>
  <si>
    <t>Налоговые  и неналоговых доходы</t>
  </si>
  <si>
    <t>1 01 00000 00 0000 110</t>
  </si>
  <si>
    <t>Налоги на прибыль, доходы</t>
  </si>
  <si>
    <t xml:space="preserve">1 01 02000 01 0000 110 </t>
  </si>
  <si>
    <t>Налог на доходы физических лиц</t>
  </si>
  <si>
    <t>1 05 00000 00 0000 110</t>
  </si>
  <si>
    <t>Налоги на совокупный доход</t>
  </si>
  <si>
    <t>1 05 03000 01 0000 110</t>
  </si>
  <si>
    <t>Единый сельскохозяйственный налог</t>
  </si>
  <si>
    <t>1 06 00000 00 0000 110</t>
  </si>
  <si>
    <t xml:space="preserve">Налоги на имущество </t>
  </si>
  <si>
    <t>1 06 01000 00 0000 110</t>
  </si>
  <si>
    <t>Налог на имущество физических лиц</t>
  </si>
  <si>
    <t>1 06 06000 00 0000 110</t>
  </si>
  <si>
    <t>Земельный налог</t>
  </si>
  <si>
    <t>1 09 00000 00 0000 110</t>
  </si>
  <si>
    <t>Земельный налог мобилизируемый на территориях поселений</t>
  </si>
  <si>
    <t>1 09 04050 10 0000 110</t>
  </si>
  <si>
    <t>Земельный налог (по обязательствам, возникшим до 1 января 2006 года), мобилизируемый на территории поселения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</si>
  <si>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</si>
  <si>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</si>
  <si>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</si>
  <si>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</si>
  <si>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</si>
  <si>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</si>
  <si>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1 11 05010 10 0000 120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</si>
  <si>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</si>
  <si>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1 11 05013 10 0022 120</t>
  </si>
  <si>
    <t>Доходы, получаемые в виде арендной платы за земли городских населенных пунктов, государственная собственность на которые не разграниченна и которые расположены в границах поселений, а также средства от продажи права на заключение договоров аренды указанных земель.</t>
  </si>
  <si>
    <t>1 11 05035 00 0000 120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</si>
  <si>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 за исключением имущества автономных учреждений) 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</si>
  <si>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</si>
  <si>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t>
  </si>
  <si>
    <t>1 14 00000 00 0000 000</t>
  </si>
  <si>
    <t>Доходы от продажи материальных и нематериальных активов</t>
  </si>
  <si>
    <t>1 14 01050 00 0000 410</t>
  </si>
  <si>
    <t xml:space="preserve">Доходы от продажи квартир,находящихся в муниципальной собственности </t>
  </si>
  <si>
    <t>1 14 01050 10 0000 410</t>
  </si>
  <si>
    <t>Доходы от продажи квартир,находящихся в собственности поселений</t>
  </si>
  <si>
    <t xml:space="preserve">1 14 06000 00 0000 430 </t>
  </si>
  <si>
    <t>Доходы от продажи   земельных участков, находящихся в государственной и муниципальной собственности ( 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</si>
  <si>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 xml:space="preserve">1 14 06010 00 0000 430 </t>
  </si>
  <si>
    <t xml:space="preserve">Доходы от продажи   земельных участков, государственная собственность на которые не разграничена </t>
  </si>
  <si>
    <t xml:space="preserve">1 14 06013 10 0000 430 </t>
  </si>
  <si>
    <t>Доходы от продажи  земельных участков, государственная собственность на которые не разграничена и которые расположены в границах поселений</t>
  </si>
  <si>
    <t>1 16 00000 00 0000 140</t>
  </si>
  <si>
    <t>Штрафы,санкции,возмещение ущерба</t>
  </si>
  <si>
    <t>1 16 90000 00 0000 140</t>
  </si>
  <si>
    <t>Прочие поступления от денежных взысканий (штрафов)</t>
  </si>
  <si>
    <t>1 16 90050 10 0000 140</t>
  </si>
  <si>
    <t>Прочие поступления от денежных взысканий (штрафов) и иных сумм в возмещение ущерба,зачисляемые в бюджеты поселений</t>
  </si>
  <si>
    <t>1 16 23052 10 0000 140</t>
  </si>
  <si>
    <t>Доходы от возмещения ущерба при возникновении иных страховых случаев, когда выгодоприобрета телями выступают получатели средств бюджетов поселений</t>
  </si>
  <si>
    <t>1 17 00000 00 0000 180</t>
  </si>
  <si>
    <t xml:space="preserve">Прочие неналоговые доходы </t>
  </si>
  <si>
    <t>1 17 05050 10 0000 180</t>
  </si>
  <si>
    <t>Прочие неналоговые доходы бюджетов поселений</t>
  </si>
  <si>
    <t>2 00 00000 00 0000 000</t>
  </si>
  <si>
    <t>Безвозмездные поступления</t>
  </si>
  <si>
    <t>2 02 00000 00 0000 151</t>
  </si>
  <si>
    <t>Безвозмездные поступления от других бюджетов бюджетной системы Российской Федерации</t>
  </si>
  <si>
    <t xml:space="preserve">2 02 01003 10 0000 151 </t>
  </si>
  <si>
    <t>Дотации бюджетам поселений на поддержку мер по обеспечению сбалансированности бюджетов</t>
  </si>
  <si>
    <t xml:space="preserve">2 02 01000 00 0000 151 </t>
  </si>
  <si>
    <t>Дотации бюджетам субъектов Российской Федерации и муниципальных образований</t>
  </si>
  <si>
    <t>Дотации бюджетам на поддержку мер по обеспечению сбалансированности бюджетов</t>
  </si>
  <si>
    <t xml:space="preserve">2 02 02000 00 0000 151 </t>
  </si>
  <si>
    <t>Субсидии  бюджетам субъектов Российской Федерации и муниципальных образований (межбюджетные субсидии)</t>
  </si>
  <si>
    <t>2 02 02051 10 0000 151</t>
  </si>
  <si>
    <t>Субсидии бюджетам поселений на реализацию федеральных целевых программ</t>
  </si>
  <si>
    <t xml:space="preserve">2 02 02999 10 0000 151 </t>
  </si>
  <si>
    <t>Прочие субсидии бюджетам поселений</t>
  </si>
  <si>
    <t>2 02 03000 00 0000 151</t>
  </si>
  <si>
    <t>Субвенции  бюджетам субъектов Российской Федерации и муниципальных образований</t>
  </si>
  <si>
    <t xml:space="preserve">2 02 03024 10 0000 151 </t>
  </si>
  <si>
    <t>Субвенции бюджетам поселений на выполнение передаваемых полномочий субъектов Российской Федерации</t>
  </si>
  <si>
    <t>2 02 04000 00 0000 151</t>
  </si>
  <si>
    <t>Прочие межбюджетные трансферты</t>
  </si>
  <si>
    <t>2 02 04025 10 0000 151</t>
  </si>
  <si>
    <t>Межбюджетные трансферты, передаваемые бюджетам поселений на комплектование книжных фондов библиотек муниципальных образований</t>
  </si>
  <si>
    <t>2 07 00000 00 0000 180</t>
  </si>
  <si>
    <t xml:space="preserve">Прочие безвозмездные поступления </t>
  </si>
  <si>
    <t>2 07 05000 10 0000 180</t>
  </si>
  <si>
    <t>Прочие безвозмездные поступления в бюджеты поселений</t>
  </si>
  <si>
    <t>2 19 00000 00 0000 151</t>
  </si>
  <si>
    <t>Возврат остатков субсидий, субвенций и иных межбюджетных трансфертов, имеющих целевое назначение</t>
  </si>
  <si>
    <t>2 19 05000 10 0000 151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</si>
  <si>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</si>
  <si>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Глава</t>
  </si>
  <si>
    <t xml:space="preserve">Усть-Лабинского городского поселения </t>
  </si>
  <si>
    <t>Усть-Лабинского района                                   В.Н.Анпилогов</t>
  </si>
  <si>
    <t xml:space="preserve">Усть-Лабинского района </t>
  </si>
  <si>
    <t xml:space="preserve"> от 26 декабря 2013 года № 3 протокол № 52</t>
  </si>
  <si>
    <t>ПРИЛОЖЕНИЕ №4</t>
  </si>
  <si>
    <t xml:space="preserve"> от 11 декабря 2012 года № 2 протокол № 38</t>
  </si>
  <si>
    <t>РАСПРЕДЕЛЕНИЕ РАСХОДОВ</t>
  </si>
  <si>
    <t>бюджета Усть-Лабинского городского поселения на 2013 год                                                                                                                                    по разделам и подразделам  классификации расходов бюджетов                                                    Российской Федерации</t>
  </si>
  <si>
    <t>№ п/п</t>
  </si>
  <si>
    <t xml:space="preserve">Наименование </t>
  </si>
  <si>
    <t>Рз</t>
  </si>
  <si>
    <t>ПР</t>
  </si>
  <si>
    <t>уточн.</t>
  </si>
  <si>
    <t>собств</t>
  </si>
  <si>
    <t>краев</t>
  </si>
  <si>
    <t>Всего расходов:</t>
  </si>
  <si>
    <t>в том числе</t>
  </si>
  <si>
    <t>1.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</si>
  <si>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</si>
  <si>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</si>
  <si>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</si>
  <si>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</si>
  <si>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</si>
  <si>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</si>
  <si>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 , налоговых и таможенных органов и оргавнов финансового (финансово-бюджетного) надзора</t>
  </si>
  <si>
    <t>06</t>
  </si>
  <si>
    <t>Другие общегосударственные вопросы</t>
  </si>
  <si>
    <t>13</t>
  </si>
  <si>
    <t>2.</t>
  </si>
  <si>
    <t>Национальная безопасность и правоохранительная деятельность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</si>
  <si>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</si>
  <si>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</si>
  <si>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</si>
  <si>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Обеспечение пожарной безопасности</t>
  </si>
  <si>
    <t>10</t>
  </si>
  <si>
    <t>Другие вопросы в области национальной безопасности и правоохранительной деятельности</t>
  </si>
  <si>
    <t>14</t>
  </si>
  <si>
    <t>3.</t>
  </si>
  <si>
    <t>Национальная экономика</t>
  </si>
  <si>
    <t>Транспорт</t>
  </si>
  <si>
    <t>08</t>
  </si>
  <si>
    <t>Дорожное хозяйство</t>
  </si>
  <si>
    <t>Другие вопросы в области национальной экономики</t>
  </si>
  <si>
    <t>12</t>
  </si>
  <si>
    <t>4.</t>
  </si>
  <si>
    <t>Жилищно-коммунальное хозяйство</t>
  </si>
  <si>
    <t>05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</si>
  <si>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</si>
  <si>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</si>
  <si>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</si>
  <si>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5.</t>
  </si>
  <si>
    <t>Образование</t>
  </si>
  <si>
    <t>07</t>
  </si>
  <si>
    <t>Молодежная политика и оздоровление детей</t>
  </si>
  <si>
    <t>6.</t>
  </si>
  <si>
    <t>Культура и  кинематография</t>
  </si>
  <si>
    <t>Культура</t>
  </si>
  <si>
    <t>7.</t>
  </si>
  <si>
    <t>Социальная политика</t>
  </si>
  <si>
    <t>Социальное обеспечение населения</t>
  </si>
  <si>
    <t>8.</t>
  </si>
  <si>
    <t>Физическая культура и спорт</t>
  </si>
  <si>
    <t>11</t>
  </si>
  <si>
    <t>Физическая культура</t>
  </si>
  <si>
    <t>9.</t>
  </si>
  <si>
    <t>Обслуживание государственного и муниципального долга</t>
  </si>
  <si>
    <t>Обслуживание внутреннего  государственного и муниципального долга</t>
  </si>
  <si>
    <t>Усть-Лабинского района                                      В.Н.Анпилогов</t>
  </si>
  <si>
    <t>ПРИЛОЖЕНИЕ № 3</t>
  </si>
  <si>
    <t>ПРИЛОЖЕНИЕ № 5</t>
  </si>
  <si>
    <t>бюджета Усть-Лабинского городского поселения на 2013 год по разделам, подразделам, целевым статьям и видам расходов  классификации расходов Российской Федерации</t>
  </si>
  <si>
    <t xml:space="preserve">    </t>
  </si>
  <si>
    <t>КЦСР</t>
  </si>
  <si>
    <t>КВР</t>
  </si>
  <si>
    <t xml:space="preserve">Сумма </t>
  </si>
  <si>
    <t>итого</t>
  </si>
  <si>
    <t>собств.б</t>
  </si>
  <si>
    <t>краев.б.</t>
  </si>
  <si>
    <t>ВСЕГО расходов</t>
  </si>
  <si>
    <t>в том числе:</t>
  </si>
  <si>
    <t>Руководство и управление в сфере установленных функций</t>
  </si>
  <si>
    <t>002 00 00</t>
  </si>
  <si>
    <t>Высшее должностное лицо органа местного самоуправления</t>
  </si>
  <si>
    <t>002 01 00</t>
  </si>
  <si>
    <t>Расходы на выплату персоналу органов местного самоуправления</t>
  </si>
  <si>
    <t>120</t>
  </si>
  <si>
    <t>Центральный аппарат</t>
  </si>
  <si>
    <t>002 04 00</t>
  </si>
  <si>
    <t>Иные закупки товаров, работ и услуг для муниципальных нужд</t>
  </si>
  <si>
    <t>240</t>
  </si>
  <si>
    <t>Уплата налогов, сборов и иных платежей</t>
  </si>
  <si>
    <t>850</t>
  </si>
  <si>
    <t>Создание и организация деятельности административных комиссий</t>
  </si>
  <si>
    <t>002 95 00</t>
  </si>
  <si>
    <t>Обеспечение деятельности финансовых , налоговых и таможенных органов и органов финансового (финансово-бюджетного) надзора</t>
  </si>
  <si>
    <t>0020000</t>
  </si>
  <si>
    <t>0020400</t>
  </si>
  <si>
    <t>Межбюджетные трансферты</t>
  </si>
  <si>
    <t>540</t>
  </si>
  <si>
    <t xml:space="preserve">Учреждение по обеспечению хозяйственного обслуживания </t>
  </si>
  <si>
    <t>093 00 00</t>
  </si>
  <si>
    <t xml:space="preserve">Обеспечение деятельности подведомственных учреждений </t>
  </si>
  <si>
    <t>093 99 00</t>
  </si>
  <si>
    <t>Выполнение муниципального задания, в том числе содержание имущества</t>
  </si>
  <si>
    <t>093 99 99</t>
  </si>
  <si>
    <t>Расходы на выплату персоналу казенных учреждений</t>
  </si>
  <si>
    <t>110</t>
  </si>
  <si>
    <t>Целевые программы муниципальных образований</t>
  </si>
  <si>
    <t>795 00 00</t>
  </si>
  <si>
    <t>Целевые программы поселений</t>
  </si>
  <si>
    <t>795 90 00</t>
  </si>
  <si>
    <t>Муниципальная целевая программа "Развитие системы органов территориального общественного самоуправления в Усть-Лабинском городском поселении Усть-Лабинского района на 2013 год"</t>
  </si>
  <si>
    <t>795 90 01</t>
  </si>
  <si>
    <t>Пособия и компенсации по публичным нормативным обязательствам</t>
  </si>
  <si>
    <t>313</t>
  </si>
  <si>
    <t>Муниципальная целевая программа "Проведение инвентаризации муниципального имущества, изготовление технической документации и оценки объектов муниципальной собственности, земельных участков на 2013 год"</t>
  </si>
  <si>
    <t>795 90 02</t>
  </si>
  <si>
    <t>Муниципальная целевая программа "Мероприятия по эксплуатации и техническому обслуживанию объектов муниципальной собственности, находящихся в казне Усть-Лабинского городского поселения Усть-Лабинского района на 2013 год"</t>
  </si>
  <si>
    <t>795 90 27</t>
  </si>
  <si>
    <t>Муниципальная целевая программа «Информационное освещение деятельности  органов местного самоуправления  Усть-Лабинского городского поселения Усть-Лабинского района на 2013 год"</t>
  </si>
  <si>
    <t>795 90 19</t>
  </si>
  <si>
    <t>Муниципальная целевая программа "Поддержка казачества в  Усть-Лабинском городском поселении Усть-Лабинского района" на 2013 год</t>
  </si>
  <si>
    <t>795 90 36</t>
  </si>
  <si>
    <t>Субсидии юридическим лицам (кроме государственных учреждений) и физическим лицам - производителям товаров, работ, услуг</t>
  </si>
  <si>
    <t>810</t>
  </si>
  <si>
    <t xml:space="preserve">Муниципальная целевая программа «Оказание финансовой поддержки социально-ориентированной некоммерческой организации Всероссийскому Обществу Слепых» на 2013 год </t>
  </si>
  <si>
    <t>795 90 40</t>
  </si>
  <si>
    <t xml:space="preserve">Муниципальная целевая программа «Оказание финансовой поддержки социально-ориентированной некоммерческой организации Всероссийскому обществу инвалидов» на 2013 год </t>
  </si>
  <si>
    <t>795 90 43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</si>
  <si>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</si>
  <si>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</si>
  <si>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</si>
  <si>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</si>
  <si>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Иные межбюджетные трансферты</t>
  </si>
  <si>
    <t>2180100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</si>
  <si>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</si>
  <si>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</si>
  <si>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</si>
  <si>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</si>
  <si>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>Поисковые и аварийно-спасательные учреждения</t>
  </si>
  <si>
    <t>302 00 00</t>
  </si>
  <si>
    <t>Обеспечение деятельности (оказание услуг) подведомственных учреждений</t>
  </si>
  <si>
    <t>302 99 00</t>
  </si>
  <si>
    <t>Муниципальная целевая программа "Обеспечение первичных мер пожарной безопасности на территории Усть-Лабинского городского поселения Усть-Лабинского района" на 2013 год</t>
  </si>
  <si>
    <t>795 90 07</t>
  </si>
  <si>
    <t>Муниципальная целевая программа "Повышение безопасности  дорожного движения на автомобильных дорогах в границах Усть-Лабинского городского поселения Усть-Лабинского района" на 2013 год</t>
  </si>
  <si>
    <t>795 90 18</t>
  </si>
  <si>
    <t>Бюджетные инвестиции в объекты муниципальной собственности</t>
  </si>
  <si>
    <t>Бюджетные инвестиции в объекты муниципальной собственности казенным учреждениям вне рамок государственного оборонного заказа</t>
  </si>
  <si>
    <t>411</t>
  </si>
  <si>
    <t>Муниципальная целевая программа "Осуществление мероприятий по обеспечению безопасности людей на водных объектах  на территории Усть-Лабинского городского поселения " на 2013 год.</t>
  </si>
  <si>
    <t>795 90 05</t>
  </si>
  <si>
    <t>Муниципальная целевая программа "Создание условий для деятельности добровольных формирований населения по охране общественного порядка на территории Усть-Лабинского городского поселения " на 2013 год.</t>
  </si>
  <si>
    <t>795 90 06</t>
  </si>
  <si>
    <t>Муниципальная целевая программа "Мероприятия по участию в профилактике терроризма и экстремизма на территории Усть-Лабинского городского поселения " на 2013 год.</t>
  </si>
  <si>
    <t>795 90 08</t>
  </si>
  <si>
    <t>Муниципальная целевая программа "Безопасный город" на 2013 год.</t>
  </si>
  <si>
    <t>795 90 30</t>
  </si>
  <si>
    <t>410</t>
  </si>
  <si>
    <t>Муниципальная целевая программа "Комплексное развитие пассажирского транспорта Усть-Лабинского городского поселения Усть-Лабинского района на период 2011-2030 годы"</t>
  </si>
  <si>
    <t>795 90 25</t>
  </si>
  <si>
    <t>Содержание автомобильных дорог общего пользования</t>
  </si>
  <si>
    <t>315 02 01</t>
  </si>
  <si>
    <t>Краевая целевая программа</t>
  </si>
  <si>
    <t>524 00 00</t>
  </si>
  <si>
    <t>Краевая целевая программа "Капитальный ремонт и ремонт автомобильных дорог местного значения Краснодарского края на2012-2014годы"на2013годы</t>
  </si>
  <si>
    <t>524 15 01</t>
  </si>
  <si>
    <t>524 15 02</t>
  </si>
  <si>
    <t>Муниципальная целевая программа "Дворы города Усть-Лабинска" на 2013 год</t>
  </si>
  <si>
    <t>795 90 23</t>
  </si>
  <si>
    <t>Мероприятия в области строительства, архитектуры и градостроительства</t>
  </si>
  <si>
    <t>338 00 00</t>
  </si>
  <si>
    <t>Мероприятия по землеустройству и землепользованию</t>
  </si>
  <si>
    <t>340 03 00</t>
  </si>
  <si>
    <t>Краевые целевые программы</t>
  </si>
  <si>
    <t>Краевая целевая программа "О подготовке градостроительной и землеустроительной документации на территории Краснодарского края" на 2012-2014 годы</t>
  </si>
  <si>
    <t xml:space="preserve">524 13 00 </t>
  </si>
  <si>
    <t>Краевая целевая программа "Комплексное развитие систем коммунальной инфраструктуры муниципальных образований Краснодарского края на основе документов территориального планирования на 2011-2013 годы"</t>
  </si>
  <si>
    <t xml:space="preserve">524 34 00 </t>
  </si>
  <si>
    <t>Муниципальная целевая программа "О подготовке градостроительной и землеустроительной документации на территории Усть-Лабинского городского поселения Усть-Лабинского района" на 2012-2014 годы</t>
  </si>
  <si>
    <t>795 90 16</t>
  </si>
  <si>
    <t>Муниципальная целевая программа "Развитие малого и  среднего предпринимательства на территории Усть-Лабинского городского поселения Усть-Лабинского района" на 2013год</t>
  </si>
  <si>
    <t>795 90 26</t>
  </si>
  <si>
    <r>
      <t xml:space="preserve">Муниципальная целевая программа «Разработка  </t>
    </r>
    <r>
      <rPr>
        <sz val="12"/>
        <rFont val="Times New Roman"/>
        <family val="1"/>
      </rPr>
      <t>комплексной системы коммунальной инфраструктуры Усть-Лабинского городского поселения Усть-Лабинского района на основе документов территориального планирования на 2011-2013 годы»</t>
    </r>
  </si>
  <si>
    <t>795 90 37</t>
  </si>
  <si>
    <t>Краевая целевая программа "Развитие канализации населенных пунктов Краснодарского края на 2013-2015 гг."</t>
  </si>
  <si>
    <t>524 05 00</t>
  </si>
  <si>
    <t>Муниципальная целевая программа "Развитие жилищно-коммунального хозяйства на территории Усть-Лабинского городского поселения Усть-Лабинского района на 2013 год"</t>
  </si>
  <si>
    <t>795 90 03</t>
  </si>
  <si>
    <t>Муниципальная целевая программа "Техническое перевооружение и реконструкция муниципального электросетевого хозяйства за счет арендных платежей ОАО «НЭСК-Электросети» на 2013 год"</t>
  </si>
  <si>
    <t>795 90 21</t>
  </si>
  <si>
    <t>Муниципальная целевая программа «Энергосбережение и повышение энергетической эффективности  Усть-Лабинского городского поселения Усть-Лабинского района на 2012-2015 годы"</t>
  </si>
  <si>
    <t>795 90 31</t>
  </si>
  <si>
    <t>Муниципальная целевая программа "Подготовка инженерной инфраструктуры города Усть-Лабинска к безаварийной работе в осенне-зимний период 2013-2014 гг." на 2013 год</t>
  </si>
  <si>
    <t>795 90 38</t>
  </si>
  <si>
    <t xml:space="preserve">Муниципальная целевая программа «Развитие канализационных сетей в г.Усть-Лабинске" на 2013 год </t>
  </si>
  <si>
    <t>795 90 41</t>
  </si>
  <si>
    <t>Иные безвозмездные и безвозвратные перечисления</t>
  </si>
  <si>
    <t>520 00 00</t>
  </si>
  <si>
    <t xml:space="preserve">Дополнительная помощь местным бюджетам для решения социально значимых вопросов </t>
  </si>
  <si>
    <t>520 50 00</t>
  </si>
  <si>
    <t>Долгосрочная краевая целевая программа</t>
  </si>
  <si>
    <t>522 00 00</t>
  </si>
  <si>
    <t>Краевая целевая программа "Развитие систем наружного освещения населенных пунктов Краснодарского края на 2012-2014 гг."</t>
  </si>
  <si>
    <t>522 69 00</t>
  </si>
  <si>
    <t>Краевая целевая программа "Развитие спортивных сооружений в Краснодарском крае на2013-2015гг."</t>
  </si>
  <si>
    <t>522 72 00</t>
  </si>
  <si>
    <t>600 00 00</t>
  </si>
  <si>
    <t>Уличное освещение</t>
  </si>
  <si>
    <t>600 01 00</t>
  </si>
  <si>
    <t>Озеленение</t>
  </si>
  <si>
    <t>600 03 00</t>
  </si>
  <si>
    <t xml:space="preserve">Прочие мероприятия по благоустройству городских округов и поселений </t>
  </si>
  <si>
    <t>600 05 00</t>
  </si>
  <si>
    <t xml:space="preserve">Муниципальная целевая программа "Проведение мероприятий по восстановлению имущества, находящегося в муниципальной собственности Усть-Лабинского городского поселения Усть-Лабинского района" на 2013 год </t>
  </si>
  <si>
    <t>795 90 09</t>
  </si>
  <si>
    <t xml:space="preserve">Муниципальная целевая программа развития сети комплексных спортивно-игровых площадок в Усть-Лабинском городском поселении Усть-Лабинского района "Площадка нашего двора" на 2013 год </t>
  </si>
  <si>
    <t>795 90 17</t>
  </si>
  <si>
    <t>Муниципальная целевая программа "Приобретение муниципального имущества для благоустройства территории Усть-Лабинского городского поселения "на 2013 год</t>
  </si>
  <si>
    <t>795 90 24</t>
  </si>
  <si>
    <t>Муниципальная целевая программа "Развитие и ремонт систем наружного освещения в Усть-Лабинском городском поселении Усть-Лабинского района на 2013 год"</t>
  </si>
  <si>
    <t>795 90 22</t>
  </si>
  <si>
    <t>Муниципальная целевая программа "Приобретение памятника дважды Герою Социалистического Труда, Почетному гражданину г. Усть-Лабинска М.И.Клепикову" на 2013 год</t>
  </si>
  <si>
    <t>795 90 39</t>
  </si>
  <si>
    <t>Выполнение государственного задания, в том числе содержание имущества.</t>
  </si>
  <si>
    <t xml:space="preserve">600 99 01 </t>
  </si>
  <si>
    <t>Субсидии бюджетным учреждениям на финансо вое обеспечение государственного (муниципаль ного)  задания на оказание  государственных (муниципальных) услуг (выполнение работ)</t>
  </si>
  <si>
    <t>600 99 01</t>
  </si>
  <si>
    <t>611</t>
  </si>
  <si>
    <t>Молодежная политика и  оздоровление детей</t>
  </si>
  <si>
    <t>Муниципальная комплексная программа реализации государственной молодежной политики в Усть-Лабинском городском поселении Усть-Лабинского района "Молодежь г.Усть-Лабинска" на 2013 год</t>
  </si>
  <si>
    <t>795 90 04</t>
  </si>
  <si>
    <t>Дворцы и дома культуры, другие учреждения культуры и средств массовой информации</t>
  </si>
  <si>
    <t>440 00 00</t>
  </si>
  <si>
    <t>Обеспечение деятельности подведомственных учреждений</t>
  </si>
  <si>
    <t>440 99 00</t>
  </si>
  <si>
    <t>Выполнение государственного (муниципального) задания, в том числе содержание имущества</t>
  </si>
  <si>
    <t>440 99 01</t>
  </si>
  <si>
    <t>Субсидии автономным учреждениям на финансо вое обеспечение государственного (муниципаль ного)  задания на оказание  государственных (муниципальных) услуг (выполнение работ)</t>
  </si>
  <si>
    <t>621</t>
  </si>
  <si>
    <t>Приобретение оборудования</t>
  </si>
  <si>
    <t>440 99 02</t>
  </si>
  <si>
    <t>Субсидии автономным учреждениям на иные цели</t>
  </si>
  <si>
    <t>622</t>
  </si>
  <si>
    <t>Осуществление капитального ремонта</t>
  </si>
  <si>
    <t>440 99 03</t>
  </si>
  <si>
    <t>Мероприятия в сфере  культуры, кинематографии и средств массовой информации</t>
  </si>
  <si>
    <t>440 02 00</t>
  </si>
  <si>
    <t>Комплектование книжных фондов библиотек муниципальных образований</t>
  </si>
  <si>
    <t>Субсидии бюджетным учреждениям на иные цели</t>
  </si>
  <si>
    <t>612</t>
  </si>
  <si>
    <t>Библиотеки</t>
  </si>
  <si>
    <t>442 00 00</t>
  </si>
  <si>
    <t>Обеспечение деятельности подведомственных учереждений</t>
  </si>
  <si>
    <t>442 99 00</t>
  </si>
  <si>
    <t>442 99 01</t>
  </si>
  <si>
    <t>442 99 02</t>
  </si>
  <si>
    <t>442 99 03</t>
  </si>
  <si>
    <t>031</t>
  </si>
  <si>
    <t>Краевая целевая программа "Кадровое обеспечение   сферы культуры и исскуства Краснодарского края на 2011-2013 годы"</t>
  </si>
  <si>
    <t>522 38 04</t>
  </si>
  <si>
    <t xml:space="preserve">  </t>
  </si>
  <si>
    <t>Муниципальная целевая программа "Праздники" на 2013 год</t>
  </si>
  <si>
    <t>795 90 11</t>
  </si>
  <si>
    <t>Муниципальная целевая программа "День города Усть-Лабинска - 2013"</t>
  </si>
  <si>
    <t>795 90 12</t>
  </si>
  <si>
    <t>Муниципальная целевая программа"Народный кинофестиваль"Земля отцов-моя земля!" на 2013г</t>
  </si>
  <si>
    <t>795 90 13</t>
  </si>
  <si>
    <t>Муниципальная целевая программа "Кадровое обеспечение сферы культуры и искусства  в Усть-Лабинском городском поселении Усть-Лабинского района  на 2013 год"</t>
  </si>
  <si>
    <t>795 90 32</t>
  </si>
  <si>
    <t>Муниципальная целевая программа "Ежегодная компенсационная выплата лицам, удостоенным звания "Почетный гражданин города Усть- Лабинска", проживающим на территории Усть-Лабинского городского поселения Усть-Лабинского района на 2012 год"</t>
  </si>
  <si>
    <t>Социальные выплаты</t>
  </si>
  <si>
    <t>005</t>
  </si>
  <si>
    <t>Муниципальная целевая программа "Социальная поддержка отдельных категорий населения муниципального образования Усть-Лабинское городское поселение Усть-Лабинского района" на 2013 год</t>
  </si>
  <si>
    <t>795 90 14</t>
  </si>
  <si>
    <t>Пенсии, выплачиваемые организациями сектора государственного управления</t>
  </si>
  <si>
    <t>312</t>
  </si>
  <si>
    <t>Муниципальная целевая программа "Предос тавлении социальных выплат отдельным кате гориям граждан на погашение части ипотечного жилищного кредита,привлеченного для приобретения (строительства) жилья" на 2013 год"</t>
  </si>
  <si>
    <t>795 90 10</t>
  </si>
  <si>
    <t>Меры социальной поддержки населения по публичным нормативным обязательствам</t>
  </si>
  <si>
    <t xml:space="preserve">10 </t>
  </si>
  <si>
    <t>314</t>
  </si>
  <si>
    <t>Муниципальная целевая программа "О предоставлении отдельным категориям населения  Усть-Лабинского городского поселения Усть-Лабинского района мер социальной поддержки в льготном зубопротезировании на 2013 год"</t>
  </si>
  <si>
    <t>795 90 28</t>
  </si>
  <si>
    <t>Муниципальная целевая программа "Оказание адресной социальной помощи в Усть-Лабинском городском поселении Усть-Лабинского района на 2013 год"</t>
  </si>
  <si>
    <t>795 90 15</t>
  </si>
  <si>
    <t>Долгосрочная муниципальная целевая программа "Обеспечение жильем молодых семей" на 2012-2015 годы</t>
  </si>
  <si>
    <t>795 90 29</t>
  </si>
  <si>
    <t>Муниципальная целевая программа "Ежегодная компенсационная выплата лицам, удостоенным звания "Почетный гражданин Усть-Лабинского городского поселения Усть-Лабинского района" на 2013 год"</t>
  </si>
  <si>
    <t>795 90 42</t>
  </si>
  <si>
    <t>Софинансирование предоставления социальных выплат молодым семьям</t>
  </si>
  <si>
    <t>100 88 00</t>
  </si>
  <si>
    <t>Софинансирование предоставления социальных выплат молодым семьям, финансовое обеспечение которых осуществляется за счет средств федерального бюджета</t>
  </si>
  <si>
    <t>100 88 21</t>
  </si>
  <si>
    <t>Софинансирование предоставления социальных выплат молодым семьям, финансовое обеспечение которых осуществляется за счет средств краевого бюджета</t>
  </si>
  <si>
    <t>100 88 22</t>
  </si>
  <si>
    <t>Центры спортивной подготовки</t>
  </si>
  <si>
    <t>487 00 00</t>
  </si>
  <si>
    <t>487 99 00</t>
  </si>
  <si>
    <t>487 99 01</t>
  </si>
  <si>
    <t>487 99 02</t>
  </si>
  <si>
    <t>487 99 03</t>
  </si>
  <si>
    <t>Физкультурно-оздоровительная работа и спортивные мероприятия</t>
  </si>
  <si>
    <t>512 00 00</t>
  </si>
  <si>
    <t>Мероприятия в области здравоохранения,спорта и физической культуры, туризма</t>
  </si>
  <si>
    <t>512 97 00</t>
  </si>
  <si>
    <t>Краевая целевая программа "Содействие субъектам физической культуры и спорта и развитие массового спорта на Кубани на 2012-2014 годы"</t>
  </si>
  <si>
    <t>524 23 00</t>
  </si>
  <si>
    <t xml:space="preserve">Муниципальная целевая программа "Капитальный ремонт стадиона МБУС "Усть-Лабинский городской спортивный центр "Кубань" Усть-Лабинского городского поселения Усть-Лабинского района на 2013 год </t>
  </si>
  <si>
    <t>795 90 34</t>
  </si>
  <si>
    <t>Муниципальная целевая программа "Кадровое обеспечение спорта  в Усть-Лабинском городском поселении Усть-Лабинского района  на 2013 год"</t>
  </si>
  <si>
    <t>795 90 33</t>
  </si>
  <si>
    <t>Обслуживание государственного внутреннего и муниципального долга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</si>
  <si>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</si>
  <si>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</si>
  <si>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</si>
  <si>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065 03 00</t>
  </si>
  <si>
    <t>Обслуживание государственного (муниципаль ного) долга</t>
  </si>
  <si>
    <t>710</t>
  </si>
  <si>
    <t>В.Н.Анпилогов</t>
  </si>
  <si>
    <t>ПРИЛОЖЕНИЕ № 4</t>
  </si>
  <si>
    <t>от 26 декабря 2013 года № 3 протокол № 52</t>
  </si>
  <si>
    <t>ПРИЛОЖЕНИЕ № 6</t>
  </si>
  <si>
    <t>от 11 декабря 2012 года № 2 протокол № 38</t>
  </si>
  <si>
    <t xml:space="preserve">  ВЕДОМСТВЕННАЯ  СТРУКТУРА  РАСХОДОВ </t>
  </si>
  <si>
    <t>бюджета Усть-Лабинского городского поселения на 2013 год</t>
  </si>
  <si>
    <t>(тыс.рублей)</t>
  </si>
  <si>
    <t>к уточнению</t>
  </si>
  <si>
    <t>собств. бюдж</t>
  </si>
  <si>
    <t>краев  бюджет</t>
  </si>
  <si>
    <t>093 99 01</t>
  </si>
  <si>
    <t>Муниципальная целевая программа "Проведение инвентаризации муниципаль ного имущества, изготовление технической документации и оценки объектов муници пальной собственности, земельных участков на 2013 год"</t>
  </si>
  <si>
    <t>Муниципальная целевая программа "Мероприятия по эксплуатации и техническому обслуживанию объектов муниципальной собственности, находящихся в казне Усть-Лабинского городского поселения Усть-Лабинского района на 2013г</t>
  </si>
  <si>
    <t>Муниципальная целевая программа "Повышение безопасности  дорожного движения на автомобильных дорогах в границах Усть-Лабинского городского поселения Усть-Лабинского района" на 2013г</t>
  </si>
  <si>
    <t>Бюджетные инвестиции в обеъекты муниципальной собственности</t>
  </si>
  <si>
    <t>Муниципальная целевая программа "Осуществление мероприятий по обеспечению безопасности людей на водных объектах  на территории Усть-Лабинского городского поселения"на2013год.</t>
  </si>
  <si>
    <t>Муниципальная целевая программа "Создание условий для деятельности добровольных формирований населения по охране общественного порядка на территории Усть-Лабинского городского поселения"на2013год.</t>
  </si>
  <si>
    <t>Муниципальная целевая программа "Мероприятия по участию в профилактике терроризма и экстремизма на территории Усть-Лабинского городского поселения "на2013год.</t>
  </si>
  <si>
    <t>Краевая целевая программа "Капитальный ремонт и ремонт автомобильных дорог местного значения Краснодарского края на 2012-2014 годы" на 2013 годы</t>
  </si>
  <si>
    <t>992</t>
  </si>
  <si>
    <t>Краевая целевая программа "Комплексное развитие систем коммунальной инфра структуры муниципальных образований Крас нодарского края на основе документов терри ториального планирования на2011-2013годы"</t>
  </si>
  <si>
    <t>Муниципальная целевая программа "О подготовке градостроительной и землеустроительной документации на терри тории Усть-Лабинского городского поселения Усть-Лабинского района" на 2012-2014 годы</t>
  </si>
  <si>
    <t>Муниципальная целевая программа "Развитие малого и  среднего предпринимательства на территории Усть-Лабинского городского посе ления Усть-Лабинского района" на 2013год</t>
  </si>
  <si>
    <r>
      <t xml:space="preserve">Муниципальная целевая программа «Раз работка  </t>
    </r>
    <r>
      <rPr>
        <sz val="12"/>
        <rFont val="Times New Roman"/>
        <family val="1"/>
      </rPr>
      <t>комплексной системы коммуна льной инфраструктуры Усть-Лабинского городского поселения Усть-Лабинского района на основе документов территори ального планирования на 2011-2013 годы»</t>
    </r>
  </si>
  <si>
    <t xml:space="preserve">524 05 00 </t>
  </si>
  <si>
    <t>Муниципальная целевая программа "Техническое перевооружение и реконст рукция муниципального электросетевого хозяйства за счет арендных платежей ОАО«НЭСК-Электросети» на 2013 год"</t>
  </si>
  <si>
    <t>Муниципальная целевая программа "Приобре тение коммунальной техники для нужд Усть-Лабинского городского поселения Усть-Лабинского района" на 2013 год</t>
  </si>
  <si>
    <t>795 90 35</t>
  </si>
  <si>
    <t>Муниципальная целевая программа "Подготовка инженерной инфраструктуры города Усть-Лабинска к безаварийной работе в осенне-зимний период 2013-2014 гг."на 2013 год</t>
  </si>
  <si>
    <t>Краевая целевая программа "Развитие спортивных сооружений в Краснодарском крае на 2013-2015 гг."</t>
  </si>
  <si>
    <t xml:space="preserve">Муниципальная целевая программа "Проведение мероприятий по восстановлению имущества, находящегося в муниципальной собственности Усть-Лабинского городского поселения Усть-Лабинского района" на 2013год </t>
  </si>
  <si>
    <t>Муниципальная целевая программа "Приобретение муниципального имущества для благоустройства территории Усть-Ла бинского городского поселения"на 2013год</t>
  </si>
  <si>
    <t>Муниципальная целевая программа "Развитие и ремонт систем наружного освещения в Усть-Лабинском городском поселении Усть-Лабинского района на2013г"</t>
  </si>
  <si>
    <t>Субсидии бюджетным учреждениям на финансовое обеспечение государственного (муниципального)  задания на оказание  государственных (муниципальных) услуг (выполнение работ)</t>
  </si>
  <si>
    <t>20</t>
  </si>
  <si>
    <t>Субсидии автономным учреждениям на финансовое обеспечение государственного (муниципального)  задания на оказание  государственных (муниципальных) услуг (выполнение работ)</t>
  </si>
  <si>
    <t>Выполнение государственного (муниципаль ного) задания, в том числе содержание имущества</t>
  </si>
  <si>
    <t>Краевая целевая программа "Кадровое обеспечение  сферы культуры и исскуства Краснодарского края на 2011-2013 годы"</t>
  </si>
  <si>
    <t>Муниципальная целевая программа "Народный кинофестиваль"Земля отцов-моя земля!" на 2013 год</t>
  </si>
  <si>
    <t>Муниципальная целевая программа "Кадровое обеспечение сферы культуры и искусства  в Усть-Лабинском городском поселении Усть-Лабинского района  на2013год"</t>
  </si>
  <si>
    <t>Муниципальная целевая программа "Ежегодная компенсационная выплата лицам, удостоенным звания "Почетный гражданин города Усть- Лабинска", проживающим на территории Усть-Лабинского городского поселения Усть-Лабинского района на 2013 год"</t>
  </si>
  <si>
    <t>Муниципальная целевая программа "Предоставлении социальных выплат отдельным категориям граждан на погашение части ипотечного жилищного кредита,привлеченного для приобретения (строительства) жилья" на 2013 год"</t>
  </si>
  <si>
    <t>Обслуживание государственного (муниципального) долга</t>
  </si>
  <si>
    <t>ПРИЛОЖЕНИЕ №7</t>
  </si>
  <si>
    <t xml:space="preserve">Источники внутреннего финансирования дефицита бюджета </t>
  </si>
  <si>
    <t>Усть-Лабинского городского поселения Усть-Лабинского района</t>
  </si>
  <si>
    <t>на 2013 год</t>
  </si>
  <si>
    <t xml:space="preserve">Код </t>
  </si>
  <si>
    <t>Наименование групп,подгрупп,статей,подстатей,элементов</t>
  </si>
  <si>
    <t>Источники внутреннего финансирования дефицита бюджета,  всего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</si>
  <si>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</si>
  <si>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</si>
  <si>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</si>
  <si>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</si>
  <si>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992 01 02 00 00 10 0000 710</t>
  </si>
  <si>
    <t>000 01 02 00 00 00 0000 800</t>
  </si>
  <si>
    <t>Погашение кредитов от кредитных организаций в валюте Российской Федерации</t>
  </si>
  <si>
    <t>992 01 02 00 00 10 0000 810</t>
  </si>
  <si>
    <t xml:space="preserve">000 01 05 00 00 00 0000 000 </t>
  </si>
  <si>
    <t>Изменение остатков средств на счетах по учету средств бюджета</t>
  </si>
  <si>
    <t xml:space="preserve">000 01 05 00 00 10 0000 510 </t>
  </si>
  <si>
    <t>Увеличение   остатков средств  на счетах по учету средств бюджета</t>
  </si>
  <si>
    <t xml:space="preserve">000 01 05 02 00 10 0000 510 </t>
  </si>
  <si>
    <t>Увеличение прочих остатков средств на счетах по учету средств бюджета</t>
  </si>
  <si>
    <t xml:space="preserve">000 01 05 02 01 10 0000 510 </t>
  </si>
  <si>
    <t>Увеличение прочих остатков денежных средств бюджета поселения</t>
  </si>
  <si>
    <t xml:space="preserve">992 01 05 02 01 10 0000 510 </t>
  </si>
  <si>
    <t>000 01 05 00 00 10 0000 610</t>
  </si>
  <si>
    <t>Уменьшение  остатков средств на счетах по учету средств бюджета</t>
  </si>
  <si>
    <t>000 01 05 02 00 10 0000 610</t>
  </si>
  <si>
    <t>Уменьшение прочих остатков средств на счетах по учету средств бюджета поселения</t>
  </si>
  <si>
    <t>000 01 05 02 01 10 0000 610</t>
  </si>
  <si>
    <t>Уменьшение прочих остатков денежных средств бюджета поселения</t>
  </si>
  <si>
    <t>992 01 05 02 01 10 0000 610</t>
  </si>
  <si>
    <t>Усть-Лабинского района                                     В.Н.Анпилогов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</si>
</sst>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"/>
    <numFmt numFmtId="166" formatCode="@"/>
    <numFmt numFmtId="167" formatCode="0.00"/>
  </numFmts>
  <fonts count="15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Arial Cyr"/>
      <family val="2"/>
    </font>
    <font>
      <sz val="12"/>
      <name val="TimesNewRomanPSMT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</cellStyleXfs>
  <cellXfs count="130">
    <xf numFmtId="164" fontId="0" fillId="0" borderId="0" xfId="0" applyAlignment="1">
      <alignment/>
    </xf>
    <xf numFmtId="164" fontId="2" fillId="0" borderId="0" xfId="0" applyFont="1" applyBorder="1" applyAlignment="1">
      <alignment horizontal="right"/>
    </xf>
    <xf numFmtId="164" fontId="2" fillId="0" borderId="0" xfId="0" applyFont="1" applyBorder="1" applyAlignment="1">
      <alignment horizontal="right" wrapText="1"/>
    </xf>
    <xf numFmtId="164" fontId="3" fillId="0" borderId="0" xfId="0" applyFont="1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right"/>
    </xf>
    <xf numFmtId="164" fontId="4" fillId="0" borderId="0" xfId="0" applyFont="1" applyBorder="1" applyAlignment="1">
      <alignment horizontal="center" vertical="top" wrapText="1"/>
    </xf>
    <xf numFmtId="164" fontId="5" fillId="0" borderId="0" xfId="0" applyFont="1" applyBorder="1" applyAlignment="1">
      <alignment horizontal="center" vertical="top" wrapText="1"/>
    </xf>
    <xf numFmtId="164" fontId="5" fillId="0" borderId="0" xfId="0" applyFont="1" applyAlignment="1">
      <alignment/>
    </xf>
    <xf numFmtId="164" fontId="5" fillId="0" borderId="1" xfId="0" applyFont="1" applyBorder="1" applyAlignment="1">
      <alignment horizontal="center" vertical="center"/>
    </xf>
    <xf numFmtId="164" fontId="5" fillId="0" borderId="1" xfId="0" applyFont="1" applyBorder="1" applyAlignment="1">
      <alignment horizontal="center" vertical="center" wrapText="1"/>
    </xf>
    <xf numFmtId="164" fontId="5" fillId="0" borderId="1" xfId="0" applyFont="1" applyBorder="1" applyAlignment="1">
      <alignment/>
    </xf>
    <xf numFmtId="164" fontId="5" fillId="0" borderId="0" xfId="0" applyFont="1" applyFill="1" applyBorder="1" applyAlignment="1">
      <alignment horizontal="justify" vertical="top" wrapText="1"/>
    </xf>
    <xf numFmtId="165" fontId="5" fillId="0" borderId="0" xfId="0" applyNumberFormat="1" applyFont="1" applyFill="1" applyBorder="1" applyAlignment="1">
      <alignment horizontal="right" vertical="top" wrapText="1"/>
    </xf>
    <xf numFmtId="165" fontId="5" fillId="0" borderId="0" xfId="0" applyNumberFormat="1" applyFont="1" applyAlignment="1">
      <alignment vertical="top" wrapText="1"/>
    </xf>
    <xf numFmtId="164" fontId="6" fillId="0" borderId="0" xfId="0" applyFont="1" applyFill="1" applyBorder="1" applyAlignment="1">
      <alignment horizontal="justify" vertical="top" wrapText="1"/>
    </xf>
    <xf numFmtId="164" fontId="7" fillId="0" borderId="0" xfId="0" applyFont="1" applyFill="1" applyBorder="1" applyAlignment="1">
      <alignment horizontal="justify" vertical="top" wrapText="1"/>
    </xf>
    <xf numFmtId="165" fontId="3" fillId="0" borderId="0" xfId="0" applyNumberFormat="1" applyFont="1" applyFill="1" applyBorder="1" applyAlignment="1">
      <alignment horizontal="right" vertical="top" wrapText="1"/>
    </xf>
    <xf numFmtId="165" fontId="3" fillId="0" borderId="0" xfId="0" applyNumberFormat="1" applyFont="1" applyAlignment="1">
      <alignment vertical="top" wrapText="1"/>
    </xf>
    <xf numFmtId="164" fontId="7" fillId="0" borderId="0" xfId="0" applyFont="1" applyFill="1" applyBorder="1" applyAlignment="1">
      <alignment horizontal="left" vertical="top" wrapText="1"/>
    </xf>
    <xf numFmtId="165" fontId="3" fillId="0" borderId="0" xfId="0" applyNumberFormat="1" applyFont="1" applyFill="1" applyBorder="1" applyAlignment="1">
      <alignment horizontal="center" vertical="top" wrapText="1"/>
    </xf>
    <xf numFmtId="164" fontId="3" fillId="0" borderId="0" xfId="0" applyFont="1" applyAlignment="1">
      <alignment horizontal="right" vertical="top" wrapText="1"/>
    </xf>
    <xf numFmtId="165" fontId="3" fillId="0" borderId="0" xfId="0" applyNumberFormat="1" applyFont="1" applyAlignment="1">
      <alignment horizontal="right" vertical="top" wrapText="1"/>
    </xf>
    <xf numFmtId="164" fontId="8" fillId="0" borderId="0" xfId="0" applyFont="1" applyAlignment="1">
      <alignment/>
    </xf>
    <xf numFmtId="164" fontId="3" fillId="0" borderId="0" xfId="0" applyFont="1" applyBorder="1" applyAlignment="1">
      <alignment horizontal="justify" vertical="top" wrapText="1"/>
    </xf>
    <xf numFmtId="164" fontId="5" fillId="0" borderId="0" xfId="0" applyFont="1" applyBorder="1" applyAlignment="1">
      <alignment horizontal="justify" vertical="top" wrapText="1"/>
    </xf>
    <xf numFmtId="164" fontId="3" fillId="0" borderId="0" xfId="0" applyFont="1" applyFill="1" applyBorder="1" applyAlignment="1">
      <alignment horizontal="justify" vertical="top" wrapText="1"/>
    </xf>
    <xf numFmtId="164" fontId="3" fillId="0" borderId="0" xfId="0" applyFont="1" applyAlignment="1">
      <alignment horizontal="justify" vertical="top" wrapText="1"/>
    </xf>
    <xf numFmtId="164" fontId="3" fillId="0" borderId="0" xfId="0" applyFont="1" applyFill="1" applyBorder="1" applyAlignment="1">
      <alignment horizontal="left" vertical="top" wrapText="1"/>
    </xf>
    <xf numFmtId="164" fontId="3" fillId="0" borderId="0" xfId="0" applyFont="1" applyAlignment="1">
      <alignment horizontal="left" vertical="top" wrapText="1"/>
    </xf>
    <xf numFmtId="164" fontId="9" fillId="0" borderId="0" xfId="0" applyFont="1" applyBorder="1" applyAlignment="1">
      <alignment horizontal="justify" vertical="top" wrapText="1"/>
    </xf>
    <xf numFmtId="165" fontId="3" fillId="0" borderId="0" xfId="0" applyNumberFormat="1" applyFont="1" applyFill="1" applyAlignment="1">
      <alignment vertical="top" wrapText="1"/>
    </xf>
    <xf numFmtId="164" fontId="0" fillId="0" borderId="0" xfId="0" applyFill="1" applyAlignment="1">
      <alignment/>
    </xf>
    <xf numFmtId="166" fontId="2" fillId="0" borderId="0" xfId="0" applyNumberFormat="1" applyFont="1" applyAlignment="1">
      <alignment horizontal="left"/>
    </xf>
    <xf numFmtId="166" fontId="2" fillId="0" borderId="0" xfId="0" applyNumberFormat="1" applyFont="1" applyAlignment="1">
      <alignment horizontal="center"/>
    </xf>
    <xf numFmtId="164" fontId="2" fillId="0" borderId="0" xfId="0" applyFont="1" applyAlignment="1">
      <alignment wrapText="1"/>
    </xf>
    <xf numFmtId="166" fontId="2" fillId="0" borderId="0" xfId="0" applyNumberFormat="1" applyFont="1" applyBorder="1" applyAlignment="1">
      <alignment horizontal="left" wrapText="1"/>
    </xf>
    <xf numFmtId="164" fontId="2" fillId="0" borderId="0" xfId="0" applyFont="1" applyBorder="1" applyAlignment="1">
      <alignment horizontal="left" wrapText="1"/>
    </xf>
    <xf numFmtId="164" fontId="8" fillId="0" borderId="0" xfId="0" applyFont="1" applyAlignment="1">
      <alignment wrapText="1"/>
    </xf>
    <xf numFmtId="164" fontId="2" fillId="0" borderId="0" xfId="0" applyFont="1" applyAlignment="1">
      <alignment horizontal="right" wrapText="1"/>
    </xf>
    <xf numFmtId="164" fontId="10" fillId="0" borderId="0" xfId="0" applyFont="1" applyAlignment="1">
      <alignment/>
    </xf>
    <xf numFmtId="164" fontId="3" fillId="0" borderId="0" xfId="0" applyFont="1" applyAlignment="1">
      <alignment horizontal="right"/>
    </xf>
    <xf numFmtId="164" fontId="11" fillId="0" borderId="0" xfId="0" applyFont="1" applyAlignment="1">
      <alignment horizontal="right"/>
    </xf>
    <xf numFmtId="164" fontId="4" fillId="0" borderId="0" xfId="0" applyFont="1" applyBorder="1" applyAlignment="1">
      <alignment horizontal="center"/>
    </xf>
    <xf numFmtId="164" fontId="5" fillId="0" borderId="0" xfId="0" applyFont="1" applyBorder="1" applyAlignment="1">
      <alignment horizontal="center" wrapText="1"/>
    </xf>
    <xf numFmtId="164" fontId="3" fillId="0" borderId="2" xfId="0" applyFont="1" applyBorder="1" applyAlignment="1">
      <alignment horizontal="right"/>
    </xf>
    <xf numFmtId="164" fontId="3" fillId="0" borderId="1" xfId="0" applyFont="1" applyBorder="1" applyAlignment="1">
      <alignment horizontal="center" vertical="center" wrapText="1"/>
    </xf>
    <xf numFmtId="164" fontId="5" fillId="0" borderId="0" xfId="0" applyFont="1" applyFill="1" applyBorder="1" applyAlignment="1">
      <alignment horizontal="center" vertical="top" wrapText="1"/>
    </xf>
    <xf numFmtId="165" fontId="5" fillId="0" borderId="0" xfId="0" applyNumberFormat="1" applyFont="1" applyFill="1" applyAlignment="1">
      <alignment horizontal="right" vertical="top" wrapText="1"/>
    </xf>
    <xf numFmtId="167" fontId="0" fillId="0" borderId="0" xfId="0" applyNumberFormat="1" applyAlignment="1">
      <alignment/>
    </xf>
    <xf numFmtId="164" fontId="3" fillId="0" borderId="0" xfId="0" applyFont="1" applyFill="1" applyAlignment="1">
      <alignment horizontal="right" vertical="top" wrapText="1"/>
    </xf>
    <xf numFmtId="166" fontId="5" fillId="0" borderId="0" xfId="0" applyNumberFormat="1" applyFont="1" applyFill="1" applyBorder="1" applyAlignment="1">
      <alignment horizontal="center" vertical="top" wrapText="1"/>
    </xf>
    <xf numFmtId="164" fontId="5" fillId="0" borderId="0" xfId="0" applyFont="1" applyFill="1" applyAlignment="1">
      <alignment horizontal="right" vertical="top" wrapText="1"/>
    </xf>
    <xf numFmtId="164" fontId="3" fillId="0" borderId="0" xfId="0" applyFont="1" applyFill="1" applyBorder="1" applyAlignment="1">
      <alignment horizontal="center" vertical="top" wrapText="1"/>
    </xf>
    <xf numFmtId="166" fontId="3" fillId="0" borderId="0" xfId="0" applyNumberFormat="1" applyFont="1" applyFill="1" applyBorder="1" applyAlignment="1">
      <alignment horizontal="center" vertical="top" wrapText="1"/>
    </xf>
    <xf numFmtId="165" fontId="3" fillId="0" borderId="0" xfId="0" applyNumberFormat="1" applyFont="1" applyFill="1" applyAlignment="1">
      <alignment horizontal="right" vertical="top" wrapText="1"/>
    </xf>
    <xf numFmtId="164" fontId="3" fillId="0" borderId="0" xfId="0" applyFont="1" applyFill="1" applyAlignment="1">
      <alignment horizontal="justify" vertical="top" wrapText="1"/>
    </xf>
    <xf numFmtId="166" fontId="3" fillId="0" borderId="0" xfId="0" applyNumberFormat="1" applyFont="1" applyFill="1" applyAlignment="1">
      <alignment horizontal="justify" vertical="top" wrapText="1"/>
    </xf>
    <xf numFmtId="164" fontId="10" fillId="0" borderId="0" xfId="0" applyFont="1" applyFill="1" applyAlignment="1">
      <alignment horizontal="justify" vertical="top" wrapText="1"/>
    </xf>
    <xf numFmtId="164" fontId="5" fillId="0" borderId="0" xfId="0" applyFont="1" applyFill="1" applyBorder="1" applyAlignment="1">
      <alignment horizontal="center" vertical="top"/>
    </xf>
    <xf numFmtId="164" fontId="3" fillId="0" borderId="0" xfId="0" applyFont="1" applyFill="1" applyAlignment="1">
      <alignment/>
    </xf>
    <xf numFmtId="166" fontId="3" fillId="0" borderId="0" xfId="0" applyNumberFormat="1" applyFont="1" applyFill="1" applyAlignment="1">
      <alignment horizontal="center"/>
    </xf>
    <xf numFmtId="164" fontId="3" fillId="0" borderId="0" xfId="0" applyFont="1" applyFill="1" applyAlignment="1">
      <alignment horizontal="center"/>
    </xf>
    <xf numFmtId="164" fontId="10" fillId="0" borderId="0" xfId="0" applyFont="1" applyFill="1" applyAlignment="1">
      <alignment/>
    </xf>
    <xf numFmtId="164" fontId="3" fillId="0" borderId="0" xfId="0" applyFont="1" applyFill="1" applyBorder="1" applyAlignment="1">
      <alignment horizontal="center"/>
    </xf>
    <xf numFmtId="164" fontId="2" fillId="0" borderId="0" xfId="0" applyFont="1" applyFill="1" applyBorder="1" applyAlignment="1">
      <alignment horizontal="left" wrapText="1"/>
    </xf>
    <xf numFmtId="166" fontId="2" fillId="0" borderId="0" xfId="0" applyNumberFormat="1" applyFont="1" applyFill="1" applyBorder="1" applyAlignment="1">
      <alignment/>
    </xf>
    <xf numFmtId="164" fontId="2" fillId="0" borderId="0" xfId="0" applyFont="1" applyFill="1" applyBorder="1" applyAlignment="1">
      <alignment wrapText="1"/>
    </xf>
    <xf numFmtId="164" fontId="2" fillId="0" borderId="0" xfId="0" applyFont="1" applyFill="1" applyBorder="1" applyAlignment="1">
      <alignment/>
    </xf>
    <xf numFmtId="164" fontId="3" fillId="0" borderId="0" xfId="0" applyFont="1" applyFill="1" applyBorder="1" applyAlignment="1">
      <alignment horizontal="right"/>
    </xf>
    <xf numFmtId="164" fontId="2" fillId="0" borderId="0" xfId="0" applyFont="1" applyFill="1" applyAlignment="1">
      <alignment/>
    </xf>
    <xf numFmtId="164" fontId="3" fillId="0" borderId="0" xfId="0" applyFont="1" applyFill="1" applyBorder="1" applyAlignment="1">
      <alignment horizontal="left"/>
    </xf>
    <xf numFmtId="164" fontId="2" fillId="0" borderId="0" xfId="0" applyFont="1" applyFill="1" applyAlignment="1">
      <alignment wrapText="1"/>
    </xf>
    <xf numFmtId="164" fontId="8" fillId="0" borderId="0" xfId="0" applyFont="1" applyFill="1" applyAlignment="1">
      <alignment wrapText="1"/>
    </xf>
    <xf numFmtId="164" fontId="2" fillId="0" borderId="0" xfId="0" applyFont="1" applyFill="1" applyAlignment="1">
      <alignment/>
    </xf>
    <xf numFmtId="164" fontId="12" fillId="0" borderId="0" xfId="0" applyFont="1" applyAlignment="1">
      <alignment/>
    </xf>
    <xf numFmtId="164" fontId="13" fillId="0" borderId="0" xfId="0" applyFont="1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 vertical="center" wrapText="1"/>
    </xf>
    <xf numFmtId="164" fontId="2" fillId="0" borderId="0" xfId="0" applyFont="1" applyAlignment="1">
      <alignment horizontal="left" vertical="center" wrapText="1"/>
    </xf>
    <xf numFmtId="164" fontId="5" fillId="0" borderId="0" xfId="0" applyFont="1" applyAlignment="1">
      <alignment/>
    </xf>
    <xf numFmtId="164" fontId="5" fillId="0" borderId="0" xfId="0" applyFont="1" applyAlignment="1">
      <alignment horizontal="left"/>
    </xf>
    <xf numFmtId="166" fontId="3" fillId="0" borderId="0" xfId="0" applyNumberFormat="1" applyFont="1" applyFill="1" applyBorder="1" applyAlignment="1">
      <alignment horizontal="right" vertical="top" wrapText="1"/>
    </xf>
    <xf numFmtId="164" fontId="5" fillId="0" borderId="0" xfId="0" applyFont="1" applyFill="1" applyAlignment="1">
      <alignment/>
    </xf>
    <xf numFmtId="166" fontId="3" fillId="0" borderId="0" xfId="0" applyNumberFormat="1" applyFont="1" applyBorder="1" applyAlignment="1">
      <alignment horizontal="center" vertical="top" wrapText="1"/>
    </xf>
    <xf numFmtId="167" fontId="3" fillId="0" borderId="0" xfId="0" applyNumberFormat="1" applyFont="1" applyFill="1" applyBorder="1" applyAlignment="1">
      <alignment horizontal="center" vertical="top" wrapText="1"/>
    </xf>
    <xf numFmtId="164" fontId="13" fillId="0" borderId="0" xfId="0" applyFont="1" applyFill="1" applyBorder="1" applyAlignment="1">
      <alignment horizontal="justify" vertical="top" wrapText="1"/>
    </xf>
    <xf numFmtId="166" fontId="3" fillId="0" borderId="0" xfId="0" applyNumberFormat="1" applyFont="1" applyFill="1" applyBorder="1" applyAlignment="1">
      <alignment horizontal="center" vertical="top"/>
    </xf>
    <xf numFmtId="165" fontId="3" fillId="0" borderId="0" xfId="0" applyNumberFormat="1" applyFont="1" applyFill="1" applyBorder="1" applyAlignment="1">
      <alignment vertical="top" wrapText="1"/>
    </xf>
    <xf numFmtId="164" fontId="7" fillId="0" borderId="0" xfId="0" applyFont="1" applyAlignment="1">
      <alignment horizontal="justify" vertical="top" wrapText="1"/>
    </xf>
    <xf numFmtId="164" fontId="3" fillId="0" borderId="0" xfId="0" applyFont="1" applyFill="1" applyBorder="1" applyAlignment="1">
      <alignment horizontal="center" vertical="top"/>
    </xf>
    <xf numFmtId="166" fontId="3" fillId="0" borderId="0" xfId="0" applyNumberFormat="1" applyFont="1" applyFill="1" applyBorder="1" applyAlignment="1">
      <alignment vertical="top" wrapText="1"/>
    </xf>
    <xf numFmtId="164" fontId="5" fillId="0" borderId="0" xfId="0" applyFont="1" applyFill="1" applyBorder="1" applyAlignment="1">
      <alignment horizontal="center"/>
    </xf>
    <xf numFmtId="166" fontId="3" fillId="0" borderId="0" xfId="0" applyNumberFormat="1" applyFont="1" applyFill="1" applyAlignment="1">
      <alignment horizontal="center" vertical="top" wrapText="1"/>
    </xf>
    <xf numFmtId="165" fontId="2" fillId="0" borderId="0" xfId="0" applyNumberFormat="1" applyFont="1" applyFill="1" applyAlignment="1">
      <alignment vertical="top" wrapText="1"/>
    </xf>
    <xf numFmtId="166" fontId="3" fillId="0" borderId="0" xfId="0" applyNumberFormat="1" applyFont="1" applyFill="1" applyBorder="1" applyAlignment="1">
      <alignment horizontal="center"/>
    </xf>
    <xf numFmtId="165" fontId="3" fillId="0" borderId="0" xfId="0" applyNumberFormat="1" applyFont="1" applyFill="1" applyAlignment="1">
      <alignment horizontal="center"/>
    </xf>
    <xf numFmtId="165" fontId="2" fillId="0" borderId="0" xfId="0" applyNumberFormat="1" applyFont="1" applyFill="1" applyAlignment="1">
      <alignment horizontal="center"/>
    </xf>
    <xf numFmtId="164" fontId="2" fillId="0" borderId="0" xfId="0" applyFont="1" applyFill="1" applyBorder="1" applyAlignment="1">
      <alignment horizontal="center"/>
    </xf>
    <xf numFmtId="164" fontId="2" fillId="0" borderId="0" xfId="0" applyFont="1" applyFill="1" applyBorder="1" applyAlignment="1">
      <alignment horizontal="right"/>
    </xf>
    <xf numFmtId="165" fontId="2" fillId="0" borderId="0" xfId="0" applyNumberFormat="1" applyFont="1" applyFill="1" applyAlignment="1">
      <alignment/>
    </xf>
    <xf numFmtId="164" fontId="2" fillId="0" borderId="0" xfId="0" applyFont="1" applyFill="1" applyBorder="1" applyAlignment="1">
      <alignment horizontal="center" wrapText="1"/>
    </xf>
    <xf numFmtId="164" fontId="10" fillId="0" borderId="0" xfId="0" applyFont="1" applyFill="1" applyAlignment="1">
      <alignment horizontal="left"/>
    </xf>
    <xf numFmtId="166" fontId="10" fillId="0" borderId="0" xfId="0" applyNumberFormat="1" applyFont="1" applyFill="1" applyAlignment="1">
      <alignment/>
    </xf>
    <xf numFmtId="164" fontId="5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5" fontId="3" fillId="0" borderId="0" xfId="0" applyNumberFormat="1" applyFont="1" applyFill="1" applyAlignment="1">
      <alignment horizontal="center" vertical="top" wrapText="1"/>
    </xf>
    <xf numFmtId="164" fontId="10" fillId="0" borderId="0" xfId="0" applyFont="1" applyFill="1" applyBorder="1" applyAlignment="1">
      <alignment horizontal="left"/>
    </xf>
    <xf numFmtId="164" fontId="2" fillId="0" borderId="0" xfId="0" applyFont="1" applyFill="1" applyAlignment="1">
      <alignment horizontal="left" wrapText="1"/>
    </xf>
    <xf numFmtId="164" fontId="2" fillId="0" borderId="0" xfId="0" applyFont="1" applyFill="1" applyBorder="1" applyAlignment="1">
      <alignment horizontal="center" vertical="top"/>
    </xf>
    <xf numFmtId="164" fontId="2" fillId="0" borderId="0" xfId="0" applyFont="1" applyFill="1" applyAlignment="1">
      <alignment horizontal="center" vertical="top"/>
    </xf>
    <xf numFmtId="164" fontId="10" fillId="0" borderId="0" xfId="0" applyFont="1" applyFill="1" applyAlignment="1">
      <alignment horizontal="center" vertical="top"/>
    </xf>
    <xf numFmtId="164" fontId="2" fillId="0" borderId="0" xfId="0" applyFont="1" applyFill="1" applyBorder="1" applyAlignment="1">
      <alignment horizontal="left"/>
    </xf>
    <xf numFmtId="164" fontId="2" fillId="0" borderId="0" xfId="0" applyFont="1" applyFill="1" applyAlignment="1">
      <alignment horizontal="left"/>
    </xf>
    <xf numFmtId="164" fontId="10" fillId="0" borderId="0" xfId="0" applyFont="1" applyFill="1" applyBorder="1" applyAlignment="1">
      <alignment/>
    </xf>
    <xf numFmtId="164" fontId="10" fillId="0" borderId="0" xfId="0" applyFont="1" applyFill="1" applyBorder="1" applyAlignment="1">
      <alignment horizontal="right"/>
    </xf>
    <xf numFmtId="166" fontId="10" fillId="0" borderId="0" xfId="0" applyNumberFormat="1" applyFont="1" applyFill="1" applyBorder="1" applyAlignment="1">
      <alignment/>
    </xf>
    <xf numFmtId="164" fontId="4" fillId="0" borderId="0" xfId="0" applyFont="1" applyBorder="1" applyAlignment="1">
      <alignment horizontal="center" wrapText="1"/>
    </xf>
    <xf numFmtId="164" fontId="14" fillId="0" borderId="0" xfId="0" applyFont="1" applyAlignment="1">
      <alignment horizontal="center"/>
    </xf>
    <xf numFmtId="164" fontId="10" fillId="0" borderId="0" xfId="0" applyFont="1" applyAlignment="1">
      <alignment horizontal="center"/>
    </xf>
    <xf numFmtId="164" fontId="2" fillId="0" borderId="2" xfId="0" applyFont="1" applyBorder="1" applyAlignment="1">
      <alignment horizontal="right" wrapText="1"/>
    </xf>
    <xf numFmtId="164" fontId="3" fillId="0" borderId="1" xfId="0" applyFont="1" applyBorder="1" applyAlignment="1">
      <alignment horizontal="center"/>
    </xf>
    <xf numFmtId="164" fontId="3" fillId="0" borderId="1" xfId="0" applyFont="1" applyBorder="1" applyAlignment="1">
      <alignment horizontal="center" wrapText="1"/>
    </xf>
    <xf numFmtId="164" fontId="3" fillId="0" borderId="1" xfId="0" applyFont="1" applyBorder="1" applyAlignment="1">
      <alignment/>
    </xf>
    <xf numFmtId="164" fontId="5" fillId="0" borderId="0" xfId="0" applyFont="1" applyFill="1" applyAlignment="1">
      <alignment horizontal="justify" vertical="top" wrapText="1"/>
    </xf>
    <xf numFmtId="164" fontId="3" fillId="0" borderId="0" xfId="0" applyFont="1" applyFill="1" applyAlignment="1">
      <alignment horizontal="left" wrapText="1"/>
    </xf>
    <xf numFmtId="165" fontId="3" fillId="0" borderId="0" xfId="0" applyNumberFormat="1" applyFont="1" applyFill="1" applyAlignment="1">
      <alignment horizontal="right"/>
    </xf>
    <xf numFmtId="166" fontId="2" fillId="0" borderId="0" xfId="0" applyNumberFormat="1" applyFont="1" applyFill="1" applyBorder="1" applyAlignment="1">
      <alignment horizontal="left"/>
    </xf>
    <xf numFmtId="164" fontId="3" fillId="0" borderId="0" xfId="0" applyFont="1" applyFill="1" applyAlignment="1">
      <alignment horizontal="left"/>
    </xf>
    <xf numFmtId="164" fontId="3" fillId="0" borderId="0" xfId="0" applyFont="1" applyFill="1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workbookViewId="0" topLeftCell="A33">
      <selection activeCell="G33" sqref="G33"/>
    </sheetView>
  </sheetViews>
  <sheetFormatPr defaultColWidth="9.00390625" defaultRowHeight="12.75"/>
  <cols>
    <col min="1" max="1" width="24.25390625" style="0" customWidth="1"/>
    <col min="2" max="2" width="51.125" style="0" customWidth="1"/>
    <col min="3" max="4" width="0" style="0" hidden="1" customWidth="1"/>
    <col min="5" max="5" width="11.125" style="0" customWidth="1"/>
  </cols>
  <sheetData>
    <row r="1" spans="2:5" ht="12.75">
      <c r="B1" s="1" t="s">
        <v>0</v>
      </c>
      <c r="C1" s="1"/>
      <c r="D1" s="1"/>
      <c r="E1" s="1"/>
    </row>
    <row r="2" spans="2:5" ht="18.75" customHeight="1">
      <c r="B2" s="2" t="s">
        <v>1</v>
      </c>
      <c r="C2" s="2"/>
      <c r="D2" s="2"/>
      <c r="E2" s="2"/>
    </row>
    <row r="3" spans="1:5" ht="12.75">
      <c r="A3" s="1" t="s">
        <v>2</v>
      </c>
      <c r="B3" s="1"/>
      <c r="C3" s="1"/>
      <c r="D3" s="1"/>
      <c r="E3" s="1"/>
    </row>
    <row r="4" spans="2:5" ht="12.75">
      <c r="B4" s="1" t="s">
        <v>3</v>
      </c>
      <c r="C4" s="1"/>
      <c r="D4" s="1"/>
      <c r="E4" s="1"/>
    </row>
    <row r="5" spans="2:5" ht="12.75">
      <c r="B5" s="1" t="s">
        <v>4</v>
      </c>
      <c r="C5" s="1"/>
      <c r="D5" s="1"/>
      <c r="E5" s="1"/>
    </row>
    <row r="7" spans="1:5" ht="12.75">
      <c r="A7" s="3"/>
      <c r="B7" s="1" t="s">
        <v>5</v>
      </c>
      <c r="C7" s="1"/>
      <c r="D7" s="1"/>
      <c r="E7" s="1"/>
    </row>
    <row r="8" spans="1:5" ht="18.75" customHeight="1">
      <c r="A8" s="3"/>
      <c r="B8" s="2" t="s">
        <v>1</v>
      </c>
      <c r="C8" s="2"/>
      <c r="D8" s="2"/>
      <c r="E8" s="2"/>
    </row>
    <row r="9" spans="1:8" ht="12.75">
      <c r="A9" s="1" t="s">
        <v>2</v>
      </c>
      <c r="B9" s="1"/>
      <c r="C9" s="1"/>
      <c r="D9" s="1"/>
      <c r="E9" s="1"/>
      <c r="F9" s="4"/>
      <c r="G9" s="4"/>
      <c r="H9" s="4"/>
    </row>
    <row r="10" spans="1:5" ht="12.75">
      <c r="A10" s="3"/>
      <c r="B10" s="1" t="s">
        <v>3</v>
      </c>
      <c r="C10" s="1"/>
      <c r="D10" s="1"/>
      <c r="E10" s="1"/>
    </row>
    <row r="11" spans="1:6" ht="12.75">
      <c r="A11" s="3"/>
      <c r="B11" s="1" t="s">
        <v>6</v>
      </c>
      <c r="C11" s="1"/>
      <c r="D11" s="1"/>
      <c r="E11" s="1"/>
      <c r="F11" s="4"/>
    </row>
    <row r="12" spans="1:6" ht="8.25" customHeight="1">
      <c r="A12" s="3"/>
      <c r="B12" s="5"/>
      <c r="C12" s="5"/>
      <c r="D12" s="4"/>
      <c r="E12" s="4"/>
      <c r="F12" s="4"/>
    </row>
    <row r="13" spans="1:5" ht="36.75" customHeight="1">
      <c r="A13" s="6" t="s">
        <v>7</v>
      </c>
      <c r="B13" s="6"/>
      <c r="C13" s="6"/>
      <c r="D13" s="6"/>
      <c r="E13" s="6"/>
    </row>
    <row r="14" spans="1:5" ht="14.25" customHeight="1">
      <c r="A14" s="7" t="s">
        <v>8</v>
      </c>
      <c r="B14" s="7"/>
      <c r="C14" s="7"/>
      <c r="D14" s="7"/>
      <c r="E14" s="7"/>
    </row>
    <row r="15" spans="1:8" ht="15.75" customHeight="1">
      <c r="A15" s="8"/>
      <c r="B15" s="2" t="s">
        <v>9</v>
      </c>
      <c r="C15" s="2"/>
      <c r="D15" s="2"/>
      <c r="E15" s="2"/>
      <c r="H15" t="s">
        <v>10</v>
      </c>
    </row>
    <row r="16" spans="1:3" ht="3.75" customHeight="1">
      <c r="A16" s="3"/>
      <c r="B16" s="3"/>
      <c r="C16" s="3"/>
    </row>
    <row r="17" spans="1:5" ht="12.75">
      <c r="A17" s="9" t="s">
        <v>11</v>
      </c>
      <c r="B17" s="10" t="s">
        <v>12</v>
      </c>
      <c r="C17" s="10" t="s">
        <v>13</v>
      </c>
      <c r="D17" s="11" t="s">
        <v>14</v>
      </c>
      <c r="E17" s="11" t="s">
        <v>13</v>
      </c>
    </row>
    <row r="18" spans="1:5" ht="15.75" customHeight="1">
      <c r="A18" s="12" t="s">
        <v>15</v>
      </c>
      <c r="B18" s="12"/>
      <c r="C18" s="13">
        <f>SUM(C19+C48)</f>
        <v>214744.69999999998</v>
      </c>
      <c r="D18" s="14">
        <f>SUM(D19+D48)</f>
        <v>-845.5000000000001</v>
      </c>
      <c r="E18" s="14">
        <f>SUM(C18+D18)</f>
        <v>213899.19999999998</v>
      </c>
    </row>
    <row r="19" spans="1:5" ht="12.75">
      <c r="A19" s="15" t="s">
        <v>16</v>
      </c>
      <c r="B19" s="15" t="s">
        <v>17</v>
      </c>
      <c r="C19" s="13">
        <f>SUM(C20+C22+C24+C29+C42+C36+C46+C27)</f>
        <v>150419.69999999998</v>
      </c>
      <c r="D19" s="13">
        <f>SUM(D20+D22+D24+D29+D42+D36+D46+D27)</f>
        <v>-845.5000000000001</v>
      </c>
      <c r="E19" s="13">
        <f>SUM(E20+E22+E24+E29+E42+E36+E46+E27)</f>
        <v>149574.19999999998</v>
      </c>
    </row>
    <row r="20" spans="1:5" ht="12.75">
      <c r="A20" s="16" t="s">
        <v>18</v>
      </c>
      <c r="B20" s="16" t="s">
        <v>19</v>
      </c>
      <c r="C20" s="17">
        <f>C21</f>
        <v>68500.1</v>
      </c>
      <c r="D20" s="18">
        <f>SUM(D21)</f>
        <v>749.9</v>
      </c>
      <c r="E20" s="18">
        <f aca="true" t="shared" si="0" ref="E20:E59">SUM(C20+D20)</f>
        <v>69250</v>
      </c>
    </row>
    <row r="21" spans="1:5" ht="12.75">
      <c r="A21" s="16" t="s">
        <v>20</v>
      </c>
      <c r="B21" s="16" t="s">
        <v>21</v>
      </c>
      <c r="C21" s="17">
        <v>68500.1</v>
      </c>
      <c r="D21" s="18">
        <v>749.9</v>
      </c>
      <c r="E21" s="18">
        <f t="shared" si="0"/>
        <v>69250</v>
      </c>
    </row>
    <row r="22" spans="1:5" ht="12.75">
      <c r="A22" s="16" t="s">
        <v>22</v>
      </c>
      <c r="B22" s="16" t="s">
        <v>23</v>
      </c>
      <c r="C22" s="17">
        <f>C23</f>
        <v>1256</v>
      </c>
      <c r="D22" s="18">
        <f>SUM(D23)</f>
        <v>1.6</v>
      </c>
      <c r="E22" s="18">
        <f t="shared" si="0"/>
        <v>1257.6</v>
      </c>
    </row>
    <row r="23" spans="1:5" ht="12.75">
      <c r="A23" s="16" t="s">
        <v>24</v>
      </c>
      <c r="B23" s="16" t="s">
        <v>25</v>
      </c>
      <c r="C23" s="17">
        <v>1256</v>
      </c>
      <c r="D23" s="18">
        <v>1.6</v>
      </c>
      <c r="E23" s="18">
        <f t="shared" si="0"/>
        <v>1257.6</v>
      </c>
    </row>
    <row r="24" spans="1:5" ht="12.75">
      <c r="A24" s="16" t="s">
        <v>26</v>
      </c>
      <c r="B24" s="16" t="s">
        <v>27</v>
      </c>
      <c r="C24" s="17">
        <f>SUM(C25+C26)</f>
        <v>59021.2</v>
      </c>
      <c r="D24" s="17">
        <f>SUM(D25+D26)</f>
        <v>-1906.4</v>
      </c>
      <c r="E24" s="17">
        <f>SUM(E25+E26)</f>
        <v>57114.799999999996</v>
      </c>
    </row>
    <row r="25" spans="1:5" ht="12.75">
      <c r="A25" s="16" t="s">
        <v>28</v>
      </c>
      <c r="B25" s="16" t="s">
        <v>29</v>
      </c>
      <c r="C25" s="17">
        <v>3804</v>
      </c>
      <c r="D25" s="18">
        <v>0</v>
      </c>
      <c r="E25" s="18">
        <f>SUM(C25+D25)</f>
        <v>3804</v>
      </c>
    </row>
    <row r="26" spans="1:5" ht="12.75">
      <c r="A26" s="16" t="s">
        <v>30</v>
      </c>
      <c r="B26" s="16" t="s">
        <v>31</v>
      </c>
      <c r="C26" s="17">
        <v>55217.2</v>
      </c>
      <c r="D26" s="18">
        <v>-1906.4</v>
      </c>
      <c r="E26" s="18">
        <f t="shared" si="0"/>
        <v>53310.799999999996</v>
      </c>
    </row>
    <row r="27" spans="1:5" ht="12.75">
      <c r="A27" s="19" t="s">
        <v>32</v>
      </c>
      <c r="B27" s="16" t="s">
        <v>33</v>
      </c>
      <c r="C27" s="20">
        <f>SUM(C28)</f>
        <v>285</v>
      </c>
      <c r="D27" s="21">
        <f>SUM(D28)</f>
        <v>0.4</v>
      </c>
      <c r="E27" s="22">
        <f>SUM(C27+D27)</f>
        <v>285.4</v>
      </c>
    </row>
    <row r="28" spans="1:5" ht="46.5" customHeight="1">
      <c r="A28" s="19" t="s">
        <v>34</v>
      </c>
      <c r="B28" s="16" t="s">
        <v>35</v>
      </c>
      <c r="C28" s="20">
        <v>285</v>
      </c>
      <c r="D28" s="21">
        <v>0.4</v>
      </c>
      <c r="E28" s="22">
        <f>SUM(C28+D28)</f>
        <v>285.4</v>
      </c>
    </row>
    <row r="29" spans="1:5" ht="45" customHeight="1">
      <c r="A29" s="15" t="s">
        <v>36</v>
      </c>
      <c r="B29" s="15" t="s">
        <v>37</v>
      </c>
      <c r="C29" s="13">
        <f>SUM(C30)</f>
        <v>18734</v>
      </c>
      <c r="D29" s="14">
        <f>SUM(D30)</f>
        <v>276</v>
      </c>
      <c r="E29" s="14">
        <f t="shared" si="0"/>
        <v>19010</v>
      </c>
    </row>
    <row r="30" spans="1:5" ht="130.5" customHeight="1">
      <c r="A30" s="16" t="s">
        <v>38</v>
      </c>
      <c r="B30" s="16" t="s">
        <v>39</v>
      </c>
      <c r="C30" s="17">
        <f>SUM(C31+C34)</f>
        <v>18734</v>
      </c>
      <c r="D30" s="18">
        <v>276</v>
      </c>
      <c r="E30" s="18">
        <f t="shared" si="0"/>
        <v>19010</v>
      </c>
    </row>
    <row r="31" spans="1:5" ht="99" customHeight="1">
      <c r="A31" s="16" t="s">
        <v>40</v>
      </c>
      <c r="B31" s="16" t="s">
        <v>41</v>
      </c>
      <c r="C31" s="17">
        <f>SUM(C32)</f>
        <v>10434</v>
      </c>
      <c r="D31" s="18">
        <f>SUM(D32)</f>
        <v>-174</v>
      </c>
      <c r="E31" s="18">
        <f t="shared" si="0"/>
        <v>10260</v>
      </c>
    </row>
    <row r="32" spans="1:5" ht="117" customHeight="1">
      <c r="A32" s="16" t="s">
        <v>42</v>
      </c>
      <c r="B32" s="16" t="s">
        <v>43</v>
      </c>
      <c r="C32" s="17">
        <f>SUM(C33)</f>
        <v>10434</v>
      </c>
      <c r="D32" s="18">
        <f>SUM(D33)</f>
        <v>-174</v>
      </c>
      <c r="E32" s="18">
        <f t="shared" si="0"/>
        <v>10260</v>
      </c>
    </row>
    <row r="33" spans="1:5" ht="12.75">
      <c r="A33" s="16" t="s">
        <v>44</v>
      </c>
      <c r="B33" s="16" t="s">
        <v>45</v>
      </c>
      <c r="C33" s="17">
        <v>10434</v>
      </c>
      <c r="D33" s="18">
        <v>-174</v>
      </c>
      <c r="E33" s="18">
        <f t="shared" si="0"/>
        <v>10260</v>
      </c>
    </row>
    <row r="34" spans="1:5" ht="12.75">
      <c r="A34" s="16" t="s">
        <v>46</v>
      </c>
      <c r="B34" s="16" t="s">
        <v>47</v>
      </c>
      <c r="C34" s="17">
        <f>C35</f>
        <v>8300</v>
      </c>
      <c r="D34" s="18">
        <f>SUM(D35)</f>
        <v>450</v>
      </c>
      <c r="E34" s="18">
        <f t="shared" si="0"/>
        <v>8750</v>
      </c>
    </row>
    <row r="35" spans="1:8" ht="12.75">
      <c r="A35" s="16" t="s">
        <v>48</v>
      </c>
      <c r="B35" s="16" t="s">
        <v>49</v>
      </c>
      <c r="C35" s="17">
        <v>8300</v>
      </c>
      <c r="D35" s="18">
        <v>450</v>
      </c>
      <c r="E35" s="18">
        <f t="shared" si="0"/>
        <v>8750</v>
      </c>
      <c r="H35" s="3"/>
    </row>
    <row r="36" spans="1:5" ht="12.75">
      <c r="A36" s="15" t="s">
        <v>50</v>
      </c>
      <c r="B36" s="15" t="s">
        <v>51</v>
      </c>
      <c r="C36" s="13">
        <f>SUM(C39+C38)</f>
        <v>2460</v>
      </c>
      <c r="D36" s="14">
        <f>SUM(D37+D39)</f>
        <v>30</v>
      </c>
      <c r="E36" s="14">
        <f t="shared" si="0"/>
        <v>2490</v>
      </c>
    </row>
    <row r="37" spans="1:5" ht="12.75" hidden="1">
      <c r="A37" s="16" t="s">
        <v>52</v>
      </c>
      <c r="B37" s="16" t="s">
        <v>53</v>
      </c>
      <c r="C37" s="17">
        <f>SUM(C38)</f>
        <v>0</v>
      </c>
      <c r="D37" s="18"/>
      <c r="E37" s="18">
        <f>SUM(E38)</f>
        <v>0</v>
      </c>
    </row>
    <row r="38" spans="1:5" ht="12.75" hidden="1">
      <c r="A38" s="16" t="s">
        <v>54</v>
      </c>
      <c r="B38" s="16" t="s">
        <v>55</v>
      </c>
      <c r="C38" s="17">
        <v>0</v>
      </c>
      <c r="D38" s="18"/>
      <c r="E38" s="18">
        <f>SUM(C38+D38)</f>
        <v>0</v>
      </c>
    </row>
    <row r="39" spans="1:5" ht="122.25" customHeight="1">
      <c r="A39" s="16" t="s">
        <v>56</v>
      </c>
      <c r="B39" s="16" t="s">
        <v>57</v>
      </c>
      <c r="C39" s="17">
        <f>SUM(C40)</f>
        <v>2460</v>
      </c>
      <c r="D39" s="18">
        <f>SUM(D40)</f>
        <v>30</v>
      </c>
      <c r="E39" s="18">
        <f t="shared" si="0"/>
        <v>2490</v>
      </c>
    </row>
    <row r="40" spans="1:8" ht="12.75">
      <c r="A40" s="16" t="s">
        <v>58</v>
      </c>
      <c r="B40" s="16" t="s">
        <v>59</v>
      </c>
      <c r="C40" s="17">
        <f>SUM(C41)</f>
        <v>2460</v>
      </c>
      <c r="D40" s="18">
        <f>SUM(D41)</f>
        <v>30</v>
      </c>
      <c r="E40" s="18">
        <f t="shared" si="0"/>
        <v>2490</v>
      </c>
      <c r="F40" s="23"/>
      <c r="G40" s="23"/>
      <c r="H40" s="23"/>
    </row>
    <row r="41" spans="1:8" ht="12.75">
      <c r="A41" s="16" t="s">
        <v>60</v>
      </c>
      <c r="B41" s="16" t="s">
        <v>61</v>
      </c>
      <c r="C41" s="17">
        <v>2460</v>
      </c>
      <c r="D41" s="18">
        <v>30</v>
      </c>
      <c r="E41" s="18">
        <f t="shared" si="0"/>
        <v>2490</v>
      </c>
      <c r="F41" s="23"/>
      <c r="G41" s="23"/>
      <c r="H41" s="23"/>
    </row>
    <row r="42" spans="1:8" ht="12.75">
      <c r="A42" s="15" t="s">
        <v>62</v>
      </c>
      <c r="B42" s="15" t="s">
        <v>63</v>
      </c>
      <c r="C42" s="13">
        <f>SUM(C45)</f>
        <v>54.4</v>
      </c>
      <c r="D42" s="14">
        <f>SUM(D43+D45)</f>
        <v>3</v>
      </c>
      <c r="E42" s="14">
        <f t="shared" si="0"/>
        <v>57.4</v>
      </c>
      <c r="F42" s="23"/>
      <c r="G42" s="23"/>
      <c r="H42" s="23"/>
    </row>
    <row r="43" spans="1:5" ht="12.75">
      <c r="A43" s="16" t="s">
        <v>64</v>
      </c>
      <c r="B43" s="16" t="s">
        <v>65</v>
      </c>
      <c r="C43" s="17">
        <f>SUM(C44)</f>
        <v>0</v>
      </c>
      <c r="D43" s="18">
        <f>SUM(D44)</f>
        <v>0</v>
      </c>
      <c r="E43" s="18">
        <f t="shared" si="0"/>
        <v>0</v>
      </c>
    </row>
    <row r="44" spans="1:5" ht="12.75">
      <c r="A44" s="16" t="s">
        <v>66</v>
      </c>
      <c r="B44" s="16" t="s">
        <v>67</v>
      </c>
      <c r="C44" s="17"/>
      <c r="D44" s="18">
        <v>0</v>
      </c>
      <c r="E44" s="18">
        <f t="shared" si="0"/>
        <v>0</v>
      </c>
    </row>
    <row r="45" spans="1:5" ht="12.75">
      <c r="A45" s="16" t="s">
        <v>68</v>
      </c>
      <c r="B45" s="24" t="s">
        <v>69</v>
      </c>
      <c r="C45" s="17">
        <v>54.4</v>
      </c>
      <c r="D45" s="18">
        <v>3</v>
      </c>
      <c r="E45" s="18">
        <f>SUM(C45+D45)</f>
        <v>57.4</v>
      </c>
    </row>
    <row r="46" spans="1:5" ht="12.75">
      <c r="A46" s="15" t="s">
        <v>70</v>
      </c>
      <c r="B46" s="25" t="s">
        <v>71</v>
      </c>
      <c r="C46" s="13">
        <f>SUM(C47)</f>
        <v>109</v>
      </c>
      <c r="D46" s="14">
        <f>SUM(D47)</f>
        <v>0</v>
      </c>
      <c r="E46" s="14">
        <f t="shared" si="0"/>
        <v>109</v>
      </c>
    </row>
    <row r="47" spans="1:5" ht="16.5" customHeight="1">
      <c r="A47" s="16" t="s">
        <v>72</v>
      </c>
      <c r="B47" s="24" t="s">
        <v>73</v>
      </c>
      <c r="C47" s="17">
        <v>109</v>
      </c>
      <c r="D47" s="18">
        <v>0</v>
      </c>
      <c r="E47" s="18">
        <f t="shared" si="0"/>
        <v>109</v>
      </c>
    </row>
    <row r="48" spans="1:8" ht="12.75">
      <c r="A48" s="12" t="s">
        <v>74</v>
      </c>
      <c r="B48" s="12" t="s">
        <v>75</v>
      </c>
      <c r="C48" s="13">
        <f>SUM(C49+C63+C61)</f>
        <v>64325</v>
      </c>
      <c r="D48" s="13">
        <f>SUM(D49+D63+D61)</f>
        <v>0</v>
      </c>
      <c r="E48" s="13">
        <f>SUM(E49+E63+E61)</f>
        <v>64325</v>
      </c>
      <c r="F48" s="13"/>
      <c r="G48" s="13"/>
      <c r="H48" s="13"/>
    </row>
    <row r="49" spans="1:5" ht="32.25" customHeight="1">
      <c r="A49" s="16" t="s">
        <v>76</v>
      </c>
      <c r="B49" s="16" t="s">
        <v>77</v>
      </c>
      <c r="C49" s="17">
        <f>SUM(C57+C54+C50+C59)</f>
        <v>64889</v>
      </c>
      <c r="D49" s="17">
        <f>SUM(D57+D54+D50+D59)</f>
        <v>0</v>
      </c>
      <c r="E49" s="17">
        <f>SUM(E57+E54+E50+E59)</f>
        <v>64889</v>
      </c>
    </row>
    <row r="50" spans="1:5" ht="32.25" customHeight="1">
      <c r="A50" s="16" t="s">
        <v>78</v>
      </c>
      <c r="B50" s="24" t="s">
        <v>79</v>
      </c>
      <c r="C50" s="17">
        <f aca="true" t="shared" si="1" ref="C50:E52">SUM(C51)</f>
        <v>2745.2</v>
      </c>
      <c r="D50" s="17">
        <f t="shared" si="1"/>
        <v>0</v>
      </c>
      <c r="E50" s="17">
        <f t="shared" si="1"/>
        <v>2745.2</v>
      </c>
    </row>
    <row r="51" spans="1:5" ht="31.5" customHeight="1">
      <c r="A51" s="16" t="s">
        <v>80</v>
      </c>
      <c r="B51" s="24" t="s">
        <v>81</v>
      </c>
      <c r="C51" s="17">
        <f t="shared" si="1"/>
        <v>2745.2</v>
      </c>
      <c r="D51" s="17">
        <f t="shared" si="1"/>
        <v>0</v>
      </c>
      <c r="E51" s="17">
        <f t="shared" si="1"/>
        <v>2745.2</v>
      </c>
    </row>
    <row r="52" spans="1:5" ht="32.25" customHeight="1">
      <c r="A52" s="16" t="s">
        <v>78</v>
      </c>
      <c r="B52" s="24" t="s">
        <v>82</v>
      </c>
      <c r="C52" s="17">
        <f t="shared" si="1"/>
        <v>2745.2</v>
      </c>
      <c r="D52" s="17">
        <f t="shared" si="1"/>
        <v>0</v>
      </c>
      <c r="E52" s="17">
        <f t="shared" si="1"/>
        <v>2745.2</v>
      </c>
    </row>
    <row r="53" spans="1:5" ht="32.25" customHeight="1">
      <c r="A53" s="16" t="s">
        <v>78</v>
      </c>
      <c r="B53" s="24" t="s">
        <v>79</v>
      </c>
      <c r="C53" s="17">
        <v>2745.2</v>
      </c>
      <c r="D53" s="18">
        <v>0</v>
      </c>
      <c r="E53" s="18">
        <f>SUM(C53+D53)</f>
        <v>2745.2</v>
      </c>
    </row>
    <row r="54" spans="1:5" ht="12.75">
      <c r="A54" s="16" t="s">
        <v>83</v>
      </c>
      <c r="B54" s="16" t="s">
        <v>84</v>
      </c>
      <c r="C54" s="17">
        <f>SUM(C56+C55)</f>
        <v>62030.3</v>
      </c>
      <c r="D54" s="17">
        <f>SUM(D56+D55)</f>
        <v>0</v>
      </c>
      <c r="E54" s="17">
        <f>SUM(E56+E55)</f>
        <v>62030.3</v>
      </c>
    </row>
    <row r="55" spans="1:5" ht="30.75" customHeight="1">
      <c r="A55" s="16" t="s">
        <v>85</v>
      </c>
      <c r="B55" s="16" t="s">
        <v>86</v>
      </c>
      <c r="C55" s="17">
        <v>2477.4</v>
      </c>
      <c r="D55" s="18">
        <v>0</v>
      </c>
      <c r="E55" s="18">
        <f>SUM(C55+D55)</f>
        <v>2477.4</v>
      </c>
    </row>
    <row r="56" spans="1:5" ht="12.75">
      <c r="A56" s="26" t="s">
        <v>87</v>
      </c>
      <c r="B56" s="26" t="s">
        <v>88</v>
      </c>
      <c r="C56" s="17">
        <v>59552.9</v>
      </c>
      <c r="D56" s="18">
        <v>0</v>
      </c>
      <c r="E56" s="18">
        <f>SUM(C56+D56)</f>
        <v>59552.9</v>
      </c>
    </row>
    <row r="57" spans="1:5" ht="30.75" customHeight="1">
      <c r="A57" s="26" t="s">
        <v>89</v>
      </c>
      <c r="B57" s="16" t="s">
        <v>90</v>
      </c>
      <c r="C57" s="17">
        <f>SUM(C58)</f>
        <v>12.5</v>
      </c>
      <c r="D57" s="18">
        <f>SUM(D58)</f>
        <v>0</v>
      </c>
      <c r="E57" s="18">
        <f t="shared" si="0"/>
        <v>12.5</v>
      </c>
    </row>
    <row r="58" spans="1:5" ht="12.75">
      <c r="A58" s="26" t="s">
        <v>91</v>
      </c>
      <c r="B58" s="26" t="s">
        <v>92</v>
      </c>
      <c r="C58" s="17">
        <v>12.5</v>
      </c>
      <c r="D58" s="18">
        <v>0</v>
      </c>
      <c r="E58" s="18">
        <f t="shared" si="0"/>
        <v>12.5</v>
      </c>
    </row>
    <row r="59" spans="1:5" ht="12.75">
      <c r="A59" s="26" t="s">
        <v>93</v>
      </c>
      <c r="B59" s="24" t="s">
        <v>94</v>
      </c>
      <c r="C59" s="17">
        <f>SUM(C60)</f>
        <v>101</v>
      </c>
      <c r="D59" s="18">
        <f>SUM(D61+D60)</f>
        <v>0</v>
      </c>
      <c r="E59" s="18">
        <f t="shared" si="0"/>
        <v>101</v>
      </c>
    </row>
    <row r="60" spans="1:5" ht="45.75" customHeight="1">
      <c r="A60" s="26" t="s">
        <v>95</v>
      </c>
      <c r="B60" s="27" t="s">
        <v>96</v>
      </c>
      <c r="C60" s="17">
        <v>101</v>
      </c>
      <c r="D60" s="18">
        <v>0</v>
      </c>
      <c r="E60" s="18">
        <f>SUM(C60+D60)</f>
        <v>101</v>
      </c>
    </row>
    <row r="61" spans="1:5" ht="12.75">
      <c r="A61" s="28" t="s">
        <v>97</v>
      </c>
      <c r="B61" s="29" t="s">
        <v>98</v>
      </c>
      <c r="C61" s="17">
        <f>SUM(C62)</f>
        <v>225</v>
      </c>
      <c r="D61" s="17">
        <f>SUM(D62)</f>
        <v>0</v>
      </c>
      <c r="E61" s="17">
        <f>SUM(C61:D61)</f>
        <v>225</v>
      </c>
    </row>
    <row r="62" spans="1:5" ht="12.75">
      <c r="A62" s="28" t="s">
        <v>99</v>
      </c>
      <c r="B62" s="27" t="s">
        <v>100</v>
      </c>
      <c r="C62" s="17">
        <v>225</v>
      </c>
      <c r="D62" s="17">
        <v>0</v>
      </c>
      <c r="E62" s="17">
        <f>SUM(C62:D62)</f>
        <v>225</v>
      </c>
    </row>
    <row r="63" spans="1:5" ht="12.75">
      <c r="A63" s="26" t="s">
        <v>101</v>
      </c>
      <c r="B63" s="16" t="s">
        <v>102</v>
      </c>
      <c r="C63" s="17">
        <f>SUM(C64)</f>
        <v>-789</v>
      </c>
      <c r="D63" s="18">
        <f>SUM(D64)</f>
        <v>0</v>
      </c>
      <c r="E63" s="18">
        <f>SUM(E64)</f>
        <v>-789</v>
      </c>
    </row>
    <row r="64" spans="1:5" ht="46.5" customHeight="1">
      <c r="A64" s="26" t="s">
        <v>103</v>
      </c>
      <c r="B64" s="30" t="s">
        <v>104</v>
      </c>
      <c r="C64" s="17">
        <v>-789</v>
      </c>
      <c r="D64" s="31">
        <v>0</v>
      </c>
      <c r="E64" s="18">
        <f>SUM(C64+D64)</f>
        <v>-789</v>
      </c>
    </row>
    <row r="65" spans="1:3" ht="12.75">
      <c r="A65" s="26"/>
      <c r="B65" s="26"/>
      <c r="C65" s="17"/>
    </row>
    <row r="66" spans="1:3" ht="12.75">
      <c r="A66" s="32"/>
      <c r="B66" s="32"/>
      <c r="C66" s="32"/>
    </row>
    <row r="67" spans="1:8" ht="12.75">
      <c r="A67" s="33" t="s">
        <v>105</v>
      </c>
      <c r="B67" s="34"/>
      <c r="C67" s="34"/>
      <c r="D67" s="34"/>
      <c r="E67" s="34"/>
      <c r="F67" s="34"/>
      <c r="G67" s="34"/>
      <c r="H67" s="35"/>
    </row>
    <row r="68" spans="1:8" ht="18.75" customHeight="1">
      <c r="A68" s="36" t="s">
        <v>106</v>
      </c>
      <c r="B68" s="36"/>
      <c r="C68" s="36"/>
      <c r="D68" s="36"/>
      <c r="E68" s="36"/>
      <c r="F68" s="36"/>
      <c r="G68" s="36"/>
      <c r="H68" s="36"/>
    </row>
    <row r="69" spans="1:8" ht="18.75" customHeight="1">
      <c r="A69" s="37" t="s">
        <v>107</v>
      </c>
      <c r="B69" s="37"/>
      <c r="C69" s="37"/>
      <c r="D69" s="37"/>
      <c r="E69" s="37"/>
      <c r="F69" s="38"/>
      <c r="G69" s="38"/>
      <c r="H69" s="39"/>
    </row>
  </sheetData>
  <sheetProtection selectLockedCells="1" selectUnlockedCells="1"/>
  <mergeCells count="16">
    <mergeCell ref="B1:E1"/>
    <mergeCell ref="B2:E2"/>
    <mergeCell ref="A3:E3"/>
    <mergeCell ref="B4:E4"/>
    <mergeCell ref="B5:E5"/>
    <mergeCell ref="B7:E7"/>
    <mergeCell ref="B8:E8"/>
    <mergeCell ref="A9:E9"/>
    <mergeCell ref="B10:E10"/>
    <mergeCell ref="B11:E11"/>
    <mergeCell ref="A13:E13"/>
    <mergeCell ref="A14:E14"/>
    <mergeCell ref="B15:E15"/>
    <mergeCell ref="A18:B18"/>
    <mergeCell ref="A68:H68"/>
    <mergeCell ref="A69:E69"/>
  </mergeCells>
  <printOptions/>
  <pageMargins left="1.18125" right="0.39375" top="0.5902777777777778" bottom="0.393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0"/>
  <sheetViews>
    <sheetView workbookViewId="0" topLeftCell="A13">
      <selection activeCell="B19" sqref="B19"/>
    </sheetView>
  </sheetViews>
  <sheetFormatPr defaultColWidth="9.00390625" defaultRowHeight="12.75"/>
  <cols>
    <col min="1" max="1" width="4.75390625" style="0" customWidth="1"/>
    <col min="2" max="2" width="58.375" style="0" customWidth="1"/>
    <col min="3" max="3" width="5.00390625" style="0" customWidth="1"/>
    <col min="4" max="4" width="3.625" style="0" customWidth="1"/>
    <col min="5" max="5" width="0.12890625" style="0" customWidth="1"/>
    <col min="6" max="8" width="0" style="0" hidden="1" customWidth="1"/>
    <col min="9" max="9" width="11.125" style="0" customWidth="1"/>
    <col min="12" max="12" width="11.125" style="0" customWidth="1"/>
  </cols>
  <sheetData>
    <row r="1" spans="1:9" ht="12.75" customHeight="1">
      <c r="A1" s="3"/>
      <c r="B1" s="2" t="s">
        <v>5</v>
      </c>
      <c r="C1" s="2"/>
      <c r="D1" s="2"/>
      <c r="E1" s="2"/>
      <c r="F1" s="2"/>
      <c r="G1" s="2"/>
      <c r="H1" s="2"/>
      <c r="I1" s="2"/>
    </row>
    <row r="2" spans="1:9" ht="15.75" customHeight="1">
      <c r="A2" s="3"/>
      <c r="B2" s="2" t="s">
        <v>1</v>
      </c>
      <c r="C2" s="2"/>
      <c r="D2" s="2"/>
      <c r="E2" s="2"/>
      <c r="F2" s="2"/>
      <c r="G2" s="2"/>
      <c r="H2" s="2"/>
      <c r="I2" s="2"/>
    </row>
    <row r="3" spans="1:9" ht="15.75" customHeight="1">
      <c r="A3" s="3"/>
      <c r="B3" s="2" t="s">
        <v>106</v>
      </c>
      <c r="C3" s="2"/>
      <c r="D3" s="2"/>
      <c r="E3" s="2"/>
      <c r="F3" s="2"/>
      <c r="G3" s="2"/>
      <c r="H3" s="2"/>
      <c r="I3" s="2"/>
    </row>
    <row r="4" spans="1:9" ht="15.75" customHeight="1">
      <c r="A4" s="3"/>
      <c r="B4" s="2" t="s">
        <v>108</v>
      </c>
      <c r="C4" s="2"/>
      <c r="D4" s="2"/>
      <c r="E4" s="2"/>
      <c r="F4" s="2"/>
      <c r="G4" s="2"/>
      <c r="H4" s="2"/>
      <c r="I4" s="2"/>
    </row>
    <row r="5" spans="1:9" ht="12.75" customHeight="1">
      <c r="A5" s="3"/>
      <c r="B5" s="2" t="s">
        <v>109</v>
      </c>
      <c r="C5" s="2"/>
      <c r="D5" s="2"/>
      <c r="E5" s="2"/>
      <c r="F5" s="2"/>
      <c r="G5" s="2"/>
      <c r="H5" s="2"/>
      <c r="I5" s="2"/>
    </row>
    <row r="6" spans="1:9" ht="6" customHeight="1">
      <c r="A6" s="40"/>
      <c r="B6" s="40"/>
      <c r="C6" s="40"/>
      <c r="D6" s="40"/>
      <c r="E6" s="40"/>
      <c r="F6" s="40"/>
      <c r="G6" s="40"/>
      <c r="H6" s="40"/>
      <c r="I6" s="40"/>
    </row>
    <row r="7" spans="1:9" ht="12.75" customHeight="1">
      <c r="A7" s="3"/>
      <c r="B7" s="2" t="s">
        <v>110</v>
      </c>
      <c r="C7" s="2"/>
      <c r="D7" s="2"/>
      <c r="E7" s="2"/>
      <c r="F7" s="2"/>
      <c r="G7" s="2"/>
      <c r="H7" s="2"/>
      <c r="I7" s="2"/>
    </row>
    <row r="8" spans="1:9" ht="18.75" customHeight="1">
      <c r="A8" s="3"/>
      <c r="B8" s="2" t="s">
        <v>1</v>
      </c>
      <c r="C8" s="2"/>
      <c r="D8" s="2"/>
      <c r="E8" s="2"/>
      <c r="F8" s="2"/>
      <c r="G8" s="2"/>
      <c r="H8" s="2"/>
      <c r="I8" s="2"/>
    </row>
    <row r="9" spans="1:9" ht="12.75" customHeight="1">
      <c r="A9" s="3"/>
      <c r="B9" s="2" t="s">
        <v>106</v>
      </c>
      <c r="C9" s="2"/>
      <c r="D9" s="2"/>
      <c r="E9" s="2"/>
      <c r="F9" s="2"/>
      <c r="G9" s="2"/>
      <c r="H9" s="2"/>
      <c r="I9" s="2"/>
    </row>
    <row r="10" spans="1:9" ht="12.75" customHeight="1">
      <c r="A10" s="3"/>
      <c r="B10" s="2" t="s">
        <v>108</v>
      </c>
      <c r="C10" s="2"/>
      <c r="D10" s="2"/>
      <c r="E10" s="2"/>
      <c r="F10" s="2"/>
      <c r="G10" s="2"/>
      <c r="H10" s="2"/>
      <c r="I10" s="2"/>
    </row>
    <row r="11" spans="1:9" ht="12.75" customHeight="1">
      <c r="A11" s="3"/>
      <c r="B11" s="2" t="s">
        <v>111</v>
      </c>
      <c r="C11" s="2"/>
      <c r="D11" s="2"/>
      <c r="E11" s="2"/>
      <c r="F11" s="2"/>
      <c r="G11" s="2"/>
      <c r="H11" s="2"/>
      <c r="I11" s="2"/>
    </row>
    <row r="12" spans="1:9" ht="8.25" customHeight="1">
      <c r="A12" s="40"/>
      <c r="B12" s="40"/>
      <c r="C12" s="40"/>
      <c r="D12" s="40"/>
      <c r="E12" s="40"/>
      <c r="F12" s="41"/>
      <c r="G12" s="42"/>
      <c r="H12" s="40"/>
      <c r="I12" s="40"/>
    </row>
    <row r="13" spans="1:9" ht="18.75" customHeight="1">
      <c r="A13" s="43" t="s">
        <v>112</v>
      </c>
      <c r="B13" s="43"/>
      <c r="C13" s="43"/>
      <c r="D13" s="43"/>
      <c r="E13" s="43"/>
      <c r="F13" s="43"/>
      <c r="G13" s="43"/>
      <c r="H13" s="43"/>
      <c r="I13" s="43"/>
    </row>
    <row r="14" spans="1:9" ht="47.25" customHeight="1">
      <c r="A14" s="44" t="s">
        <v>113</v>
      </c>
      <c r="B14" s="44"/>
      <c r="C14" s="44"/>
      <c r="D14" s="44"/>
      <c r="E14" s="44"/>
      <c r="F14" s="44"/>
      <c r="G14" s="44"/>
      <c r="H14" s="44"/>
      <c r="I14" s="44"/>
    </row>
    <row r="15" spans="1:9" ht="12.75" customHeight="1">
      <c r="A15" s="3"/>
      <c r="B15" s="3"/>
      <c r="C15" s="3"/>
      <c r="D15" s="45" t="s">
        <v>9</v>
      </c>
      <c r="E15" s="45"/>
      <c r="F15" s="45"/>
      <c r="G15" s="45"/>
      <c r="H15" s="45"/>
      <c r="I15" s="45"/>
    </row>
    <row r="16" spans="1:9" ht="28.5" customHeight="1">
      <c r="A16" s="46" t="s">
        <v>114</v>
      </c>
      <c r="B16" s="46" t="s">
        <v>115</v>
      </c>
      <c r="C16" s="46" t="s">
        <v>116</v>
      </c>
      <c r="D16" s="46" t="s">
        <v>117</v>
      </c>
      <c r="E16" s="46" t="s">
        <v>13</v>
      </c>
      <c r="F16" s="46" t="s">
        <v>118</v>
      </c>
      <c r="G16" s="46" t="s">
        <v>119</v>
      </c>
      <c r="H16" s="46" t="s">
        <v>120</v>
      </c>
      <c r="I16" s="46" t="s">
        <v>13</v>
      </c>
    </row>
    <row r="17" spans="1:12" ht="17.25" customHeight="1">
      <c r="A17" s="12"/>
      <c r="B17" s="12" t="s">
        <v>121</v>
      </c>
      <c r="C17" s="47"/>
      <c r="D17" s="47"/>
      <c r="E17" s="13">
        <f>SUM(E19+E24+E28+E32+E36+E38+E40+E42+E44)</f>
        <v>228850.9</v>
      </c>
      <c r="F17" s="48">
        <f>SUM(G17+H17)</f>
        <v>-845.5</v>
      </c>
      <c r="G17" s="48">
        <f>SUM(G19+G24+G32+G36+G38+G40+G44+G28+G42)</f>
        <v>-845.5</v>
      </c>
      <c r="H17" s="48">
        <f>SUM(H19+H24+H32+H36+H38+H40+H28+H42)</f>
        <v>0</v>
      </c>
      <c r="I17" s="48">
        <f>SUM(E17+F17)</f>
        <v>228005.4</v>
      </c>
      <c r="L17" s="49"/>
    </row>
    <row r="18" spans="1:12" ht="14.25" customHeight="1">
      <c r="A18" s="47"/>
      <c r="B18" s="26" t="s">
        <v>122</v>
      </c>
      <c r="C18" s="47"/>
      <c r="D18" s="47"/>
      <c r="E18" s="13"/>
      <c r="F18" s="50"/>
      <c r="G18" s="50"/>
      <c r="H18" s="50"/>
      <c r="I18" s="48"/>
      <c r="L18" s="49"/>
    </row>
    <row r="19" spans="1:12" ht="18" customHeight="1">
      <c r="A19" s="47" t="s">
        <v>123</v>
      </c>
      <c r="B19" s="12" t="s">
        <v>124</v>
      </c>
      <c r="C19" s="51" t="s">
        <v>125</v>
      </c>
      <c r="D19" s="51"/>
      <c r="E19" s="13">
        <f>E20+E21+E23+E22</f>
        <v>39022.7</v>
      </c>
      <c r="F19" s="52">
        <f aca="true" t="shared" si="0" ref="F19:F41">SUM(G19+H19)</f>
        <v>-385.5</v>
      </c>
      <c r="G19" s="48">
        <f>SUM(G20:G23)</f>
        <v>-385.5</v>
      </c>
      <c r="H19" s="50"/>
      <c r="I19" s="48">
        <f aca="true" t="shared" si="1" ref="I19:I41">SUM(E19+F19)</f>
        <v>38637.2</v>
      </c>
      <c r="L19" s="49"/>
    </row>
    <row r="20" spans="1:12" ht="33" customHeight="1">
      <c r="A20" s="53"/>
      <c r="B20" s="26" t="s">
        <v>126</v>
      </c>
      <c r="C20" s="54" t="s">
        <v>125</v>
      </c>
      <c r="D20" s="54" t="s">
        <v>127</v>
      </c>
      <c r="E20" s="17">
        <v>1090.4</v>
      </c>
      <c r="F20" s="50">
        <f t="shared" si="0"/>
        <v>0</v>
      </c>
      <c r="G20" s="55">
        <v>0</v>
      </c>
      <c r="H20" s="50"/>
      <c r="I20" s="55">
        <f t="shared" si="1"/>
        <v>1090.4</v>
      </c>
      <c r="L20" s="49"/>
    </row>
    <row r="21" spans="1:12" ht="63" customHeight="1">
      <c r="A21" s="53"/>
      <c r="B21" s="26" t="s">
        <v>128</v>
      </c>
      <c r="C21" s="54" t="s">
        <v>125</v>
      </c>
      <c r="D21" s="54" t="s">
        <v>129</v>
      </c>
      <c r="E21" s="17">
        <v>16419.1</v>
      </c>
      <c r="F21" s="50">
        <f t="shared" si="0"/>
        <v>0</v>
      </c>
      <c r="G21" s="55">
        <v>0</v>
      </c>
      <c r="H21" s="50"/>
      <c r="I21" s="55">
        <f t="shared" si="1"/>
        <v>16419.1</v>
      </c>
      <c r="L21" s="49"/>
    </row>
    <row r="22" spans="1:12" ht="12.75">
      <c r="A22" s="53"/>
      <c r="B22" s="26" t="s">
        <v>130</v>
      </c>
      <c r="C22" s="54" t="s">
        <v>125</v>
      </c>
      <c r="D22" s="54" t="s">
        <v>131</v>
      </c>
      <c r="E22" s="17">
        <v>146.6</v>
      </c>
      <c r="F22" s="50">
        <f>SUM(G22+H22)</f>
        <v>0</v>
      </c>
      <c r="G22" s="55">
        <v>0</v>
      </c>
      <c r="H22" s="50"/>
      <c r="I22" s="55">
        <f>SUM(E22+F22)</f>
        <v>146.6</v>
      </c>
      <c r="L22" s="49"/>
    </row>
    <row r="23" spans="1:12" ht="18.75" customHeight="1">
      <c r="A23" s="47"/>
      <c r="B23" s="26" t="s">
        <v>132</v>
      </c>
      <c r="C23" s="54" t="s">
        <v>125</v>
      </c>
      <c r="D23" s="54" t="s">
        <v>133</v>
      </c>
      <c r="E23" s="17">
        <v>21366.6</v>
      </c>
      <c r="F23" s="50">
        <f t="shared" si="0"/>
        <v>-385.5</v>
      </c>
      <c r="G23" s="55">
        <v>-385.5</v>
      </c>
      <c r="H23" s="50"/>
      <c r="I23" s="55">
        <f t="shared" si="1"/>
        <v>20981.1</v>
      </c>
      <c r="K23" s="32"/>
      <c r="L23" s="49"/>
    </row>
    <row r="24" spans="1:12" ht="12.75">
      <c r="A24" s="47" t="s">
        <v>134</v>
      </c>
      <c r="B24" s="12" t="s">
        <v>135</v>
      </c>
      <c r="C24" s="51" t="s">
        <v>136</v>
      </c>
      <c r="D24" s="51"/>
      <c r="E24" s="13">
        <f>SUM(E25:E27)</f>
        <v>7315.7</v>
      </c>
      <c r="F24" s="52">
        <f t="shared" si="0"/>
        <v>0</v>
      </c>
      <c r="G24" s="48">
        <f>SUM(G25:G27)</f>
        <v>0</v>
      </c>
      <c r="H24" s="50"/>
      <c r="I24" s="48">
        <f t="shared" si="1"/>
        <v>7315.7</v>
      </c>
      <c r="L24" s="49"/>
    </row>
    <row r="25" spans="1:12" ht="48" customHeight="1">
      <c r="A25" s="47"/>
      <c r="B25" s="26" t="s">
        <v>137</v>
      </c>
      <c r="C25" s="54" t="s">
        <v>136</v>
      </c>
      <c r="D25" s="54" t="s">
        <v>138</v>
      </c>
      <c r="E25" s="17">
        <v>2124.2</v>
      </c>
      <c r="F25" s="50">
        <f t="shared" si="0"/>
        <v>0</v>
      </c>
      <c r="G25" s="55">
        <v>0</v>
      </c>
      <c r="H25" s="50"/>
      <c r="I25" s="55">
        <f t="shared" si="1"/>
        <v>2124.2</v>
      </c>
      <c r="L25" s="49"/>
    </row>
    <row r="26" spans="1:12" ht="12.75">
      <c r="A26" s="47"/>
      <c r="B26" s="26" t="s">
        <v>139</v>
      </c>
      <c r="C26" s="54" t="s">
        <v>136</v>
      </c>
      <c r="D26" s="54" t="s">
        <v>140</v>
      </c>
      <c r="E26" s="17">
        <v>4268.3</v>
      </c>
      <c r="F26" s="50">
        <f t="shared" si="0"/>
        <v>0</v>
      </c>
      <c r="G26" s="55">
        <v>0</v>
      </c>
      <c r="H26" s="50"/>
      <c r="I26" s="55">
        <f t="shared" si="1"/>
        <v>4268.3</v>
      </c>
      <c r="L26" s="49"/>
    </row>
    <row r="27" spans="1:12" ht="31.5" customHeight="1">
      <c r="A27" s="53"/>
      <c r="B27" s="26" t="s">
        <v>141</v>
      </c>
      <c r="C27" s="54" t="s">
        <v>136</v>
      </c>
      <c r="D27" s="54" t="s">
        <v>142</v>
      </c>
      <c r="E27" s="17">
        <v>923.2</v>
      </c>
      <c r="F27" s="50">
        <f t="shared" si="0"/>
        <v>0</v>
      </c>
      <c r="G27" s="55">
        <v>0</v>
      </c>
      <c r="H27" s="50"/>
      <c r="I27" s="55">
        <f t="shared" si="1"/>
        <v>923.2</v>
      </c>
      <c r="L27" s="49"/>
    </row>
    <row r="28" spans="1:12" ht="15.75" customHeight="1">
      <c r="A28" s="47" t="s">
        <v>143</v>
      </c>
      <c r="B28" s="12" t="s">
        <v>144</v>
      </c>
      <c r="C28" s="51" t="s">
        <v>129</v>
      </c>
      <c r="D28" s="51"/>
      <c r="E28" s="13">
        <f>SUM(E31+E30+E29)</f>
        <v>60016.6</v>
      </c>
      <c r="F28" s="48">
        <f t="shared" si="0"/>
        <v>-460</v>
      </c>
      <c r="G28" s="48">
        <f>SUM(G31+G29+G30)</f>
        <v>-460</v>
      </c>
      <c r="H28" s="52">
        <f>SUM(H29:H31)</f>
        <v>0</v>
      </c>
      <c r="I28" s="48">
        <f t="shared" si="1"/>
        <v>59556.6</v>
      </c>
      <c r="L28" s="49"/>
    </row>
    <row r="29" spans="1:12" ht="15.75" customHeight="1">
      <c r="A29" s="47"/>
      <c r="B29" s="26" t="s">
        <v>145</v>
      </c>
      <c r="C29" s="54" t="s">
        <v>129</v>
      </c>
      <c r="D29" s="54" t="s">
        <v>146</v>
      </c>
      <c r="E29" s="17">
        <v>501.3</v>
      </c>
      <c r="F29" s="55">
        <f>SUM(G29+H29)</f>
        <v>0</v>
      </c>
      <c r="G29" s="55">
        <v>0</v>
      </c>
      <c r="H29" s="50"/>
      <c r="I29" s="55">
        <f>SUM(E29+F29)</f>
        <v>501.3</v>
      </c>
      <c r="L29" s="49"/>
    </row>
    <row r="30" spans="1:12" ht="15.75" customHeight="1">
      <c r="A30" s="47"/>
      <c r="B30" s="26" t="s">
        <v>147</v>
      </c>
      <c r="C30" s="54" t="s">
        <v>129</v>
      </c>
      <c r="D30" s="54" t="s">
        <v>138</v>
      </c>
      <c r="E30" s="17">
        <v>48846.7</v>
      </c>
      <c r="F30" s="55">
        <f>SUM(G30+H30)</f>
        <v>-460</v>
      </c>
      <c r="G30" s="55">
        <v>-460</v>
      </c>
      <c r="H30" s="50">
        <v>0</v>
      </c>
      <c r="I30" s="55">
        <f>SUM(E30+F30)</f>
        <v>48386.7</v>
      </c>
      <c r="L30" s="49"/>
    </row>
    <row r="31" spans="1:12" ht="16.5" customHeight="1">
      <c r="A31" s="53"/>
      <c r="B31" s="26" t="s">
        <v>148</v>
      </c>
      <c r="C31" s="54" t="s">
        <v>129</v>
      </c>
      <c r="D31" s="54" t="s">
        <v>149</v>
      </c>
      <c r="E31" s="17">
        <v>10668.6</v>
      </c>
      <c r="F31" s="55">
        <v>0</v>
      </c>
      <c r="G31" s="55">
        <v>0</v>
      </c>
      <c r="H31" s="50">
        <v>0</v>
      </c>
      <c r="I31" s="55">
        <f t="shared" si="1"/>
        <v>10668.6</v>
      </c>
      <c r="L31" s="49"/>
    </row>
    <row r="32" spans="1:12" ht="15.75" customHeight="1">
      <c r="A32" s="47" t="s">
        <v>150</v>
      </c>
      <c r="B32" s="12" t="s">
        <v>151</v>
      </c>
      <c r="C32" s="51" t="s">
        <v>152</v>
      </c>
      <c r="D32" s="51"/>
      <c r="E32" s="13">
        <f>SUM(E33:E35)</f>
        <v>59292.4</v>
      </c>
      <c r="F32" s="13">
        <f>SUM(F33:F35)</f>
        <v>0</v>
      </c>
      <c r="G32" s="13">
        <f>SUM(G33:G35)</f>
        <v>0</v>
      </c>
      <c r="H32" s="13">
        <f>SUM(H33:H35)</f>
        <v>0</v>
      </c>
      <c r="I32" s="13">
        <f>SUM(I33:I35)</f>
        <v>59292.4</v>
      </c>
      <c r="L32" s="49"/>
    </row>
    <row r="33" spans="1:12" ht="15" customHeight="1">
      <c r="A33" s="47"/>
      <c r="B33" s="26" t="s">
        <v>153</v>
      </c>
      <c r="C33" s="54" t="s">
        <v>152</v>
      </c>
      <c r="D33" s="54" t="s">
        <v>127</v>
      </c>
      <c r="E33" s="17">
        <v>15891</v>
      </c>
      <c r="F33" s="55">
        <f t="shared" si="0"/>
        <v>0</v>
      </c>
      <c r="G33" s="55">
        <v>0</v>
      </c>
      <c r="H33" s="55">
        <v>0</v>
      </c>
      <c r="I33" s="55">
        <f t="shared" si="1"/>
        <v>15891</v>
      </c>
      <c r="L33" s="49"/>
    </row>
    <row r="34" spans="1:12" ht="14.25" customHeight="1">
      <c r="A34" s="47"/>
      <c r="B34" s="26" t="s">
        <v>154</v>
      </c>
      <c r="C34" s="54" t="s">
        <v>152</v>
      </c>
      <c r="D34" s="54" t="s">
        <v>136</v>
      </c>
      <c r="E34" s="17">
        <v>28867.8</v>
      </c>
      <c r="F34" s="55">
        <f t="shared" si="0"/>
        <v>0</v>
      </c>
      <c r="G34" s="55">
        <v>0</v>
      </c>
      <c r="H34" s="55">
        <v>0</v>
      </c>
      <c r="I34" s="55">
        <f t="shared" si="1"/>
        <v>28867.8</v>
      </c>
      <c r="L34" s="49"/>
    </row>
    <row r="35" spans="1:12" ht="30.75" customHeight="1">
      <c r="A35" s="47"/>
      <c r="B35" s="26" t="s">
        <v>155</v>
      </c>
      <c r="C35" s="54" t="s">
        <v>152</v>
      </c>
      <c r="D35" s="54" t="s">
        <v>152</v>
      </c>
      <c r="E35" s="17">
        <v>14533.6</v>
      </c>
      <c r="F35" s="55">
        <f>SUM(G35+H35)</f>
        <v>0</v>
      </c>
      <c r="G35" s="55">
        <v>0</v>
      </c>
      <c r="H35" s="55">
        <v>0</v>
      </c>
      <c r="I35" s="55">
        <f>SUM(E35+F35)</f>
        <v>14533.6</v>
      </c>
      <c r="L35" s="49"/>
    </row>
    <row r="36" spans="1:12" ht="12.75">
      <c r="A36" s="47" t="s">
        <v>156</v>
      </c>
      <c r="B36" s="12" t="s">
        <v>157</v>
      </c>
      <c r="C36" s="51" t="s">
        <v>158</v>
      </c>
      <c r="D36" s="54"/>
      <c r="E36" s="13">
        <f>SUM(E37)</f>
        <v>1180.3</v>
      </c>
      <c r="F36" s="48">
        <f t="shared" si="0"/>
        <v>0</v>
      </c>
      <c r="G36" s="48">
        <f>SUM(G37)</f>
        <v>0</v>
      </c>
      <c r="H36" s="48"/>
      <c r="I36" s="48">
        <f t="shared" si="1"/>
        <v>1180.3</v>
      </c>
      <c r="L36" s="49"/>
    </row>
    <row r="37" spans="1:12" ht="16.5" customHeight="1">
      <c r="A37" s="47"/>
      <c r="B37" s="26" t="s">
        <v>159</v>
      </c>
      <c r="C37" s="54" t="s">
        <v>158</v>
      </c>
      <c r="D37" s="54" t="s">
        <v>158</v>
      </c>
      <c r="E37" s="17">
        <v>1180.3</v>
      </c>
      <c r="F37" s="55">
        <f t="shared" si="0"/>
        <v>0</v>
      </c>
      <c r="G37" s="55">
        <v>0</v>
      </c>
      <c r="H37" s="55"/>
      <c r="I37" s="55">
        <f t="shared" si="1"/>
        <v>1180.3</v>
      </c>
      <c r="L37" s="49"/>
    </row>
    <row r="38" spans="1:12" ht="19.5" customHeight="1">
      <c r="A38" s="47" t="s">
        <v>160</v>
      </c>
      <c r="B38" s="12" t="s">
        <v>161</v>
      </c>
      <c r="C38" s="51" t="s">
        <v>146</v>
      </c>
      <c r="D38" s="51"/>
      <c r="E38" s="13">
        <f>SUM(E39)</f>
        <v>38776.5</v>
      </c>
      <c r="F38" s="55">
        <f>SUM(F39)</f>
        <v>0</v>
      </c>
      <c r="G38" s="55">
        <f>SUM(G39)</f>
        <v>0</v>
      </c>
      <c r="H38" s="55">
        <f>SUM(H39)</f>
        <v>0</v>
      </c>
      <c r="I38" s="48">
        <f t="shared" si="1"/>
        <v>38776.5</v>
      </c>
      <c r="L38" s="49"/>
    </row>
    <row r="39" spans="1:12" ht="15" customHeight="1">
      <c r="A39" s="47"/>
      <c r="B39" s="26" t="s">
        <v>162</v>
      </c>
      <c r="C39" s="54" t="s">
        <v>146</v>
      </c>
      <c r="D39" s="54" t="s">
        <v>125</v>
      </c>
      <c r="E39" s="17">
        <v>38776.5</v>
      </c>
      <c r="F39" s="55">
        <f t="shared" si="0"/>
        <v>0</v>
      </c>
      <c r="G39" s="55">
        <v>0</v>
      </c>
      <c r="H39" s="55">
        <v>0</v>
      </c>
      <c r="I39" s="55">
        <f t="shared" si="1"/>
        <v>38776.5</v>
      </c>
      <c r="L39" s="49"/>
    </row>
    <row r="40" spans="1:12" ht="12.75">
      <c r="A40" s="47" t="s">
        <v>163</v>
      </c>
      <c r="B40" s="12" t="s">
        <v>164</v>
      </c>
      <c r="C40" s="51" t="s">
        <v>140</v>
      </c>
      <c r="D40" s="54"/>
      <c r="E40" s="13">
        <f>SUM(E41)</f>
        <v>8131.1</v>
      </c>
      <c r="F40" s="55">
        <f t="shared" si="0"/>
        <v>0</v>
      </c>
      <c r="G40" s="55">
        <f>SUM(G41)</f>
        <v>0</v>
      </c>
      <c r="H40" s="55">
        <f>SUM(H41)</f>
        <v>0</v>
      </c>
      <c r="I40" s="48">
        <f t="shared" si="1"/>
        <v>8131.1</v>
      </c>
      <c r="L40" s="49"/>
    </row>
    <row r="41" spans="1:12" ht="14.25" customHeight="1">
      <c r="A41" s="47"/>
      <c r="B41" s="26" t="s">
        <v>165</v>
      </c>
      <c r="C41" s="54" t="s">
        <v>140</v>
      </c>
      <c r="D41" s="54" t="s">
        <v>136</v>
      </c>
      <c r="E41" s="17">
        <v>8131.1</v>
      </c>
      <c r="F41" s="55">
        <f t="shared" si="0"/>
        <v>0</v>
      </c>
      <c r="G41" s="55">
        <v>0</v>
      </c>
      <c r="H41" s="55">
        <v>0</v>
      </c>
      <c r="I41" s="55">
        <f t="shared" si="1"/>
        <v>8131.1</v>
      </c>
      <c r="L41" s="49"/>
    </row>
    <row r="42" spans="1:12" ht="12.75">
      <c r="A42" s="47" t="s">
        <v>166</v>
      </c>
      <c r="B42" s="12" t="s">
        <v>167</v>
      </c>
      <c r="C42" s="51" t="s">
        <v>168</v>
      </c>
      <c r="D42" s="54"/>
      <c r="E42" s="13">
        <f>SUM(E43)</f>
        <v>14252.4</v>
      </c>
      <c r="F42" s="48">
        <f>SUM(G42+H42)</f>
        <v>0</v>
      </c>
      <c r="G42" s="48">
        <f>SUM(G43)</f>
        <v>0</v>
      </c>
      <c r="H42" s="48">
        <f>SUM(H43)</f>
        <v>0</v>
      </c>
      <c r="I42" s="48">
        <f>SUM(E42+F42)</f>
        <v>14252.4</v>
      </c>
      <c r="L42" s="49"/>
    </row>
    <row r="43" spans="1:12" ht="12.75">
      <c r="A43" s="47"/>
      <c r="B43" s="26" t="s">
        <v>169</v>
      </c>
      <c r="C43" s="54" t="s">
        <v>168</v>
      </c>
      <c r="D43" s="54" t="s">
        <v>125</v>
      </c>
      <c r="E43" s="17">
        <v>14252.4</v>
      </c>
      <c r="F43" s="55">
        <f>SUM(G43+H43)</f>
        <v>0</v>
      </c>
      <c r="G43" s="55">
        <v>0</v>
      </c>
      <c r="H43" s="55">
        <v>0</v>
      </c>
      <c r="I43" s="55">
        <f>SUM(E43+F43)</f>
        <v>14252.4</v>
      </c>
      <c r="L43" s="49"/>
    </row>
    <row r="44" spans="1:12" ht="30.75" customHeight="1">
      <c r="A44" s="47" t="s">
        <v>170</v>
      </c>
      <c r="B44" s="12" t="s">
        <v>171</v>
      </c>
      <c r="C44" s="51" t="s">
        <v>133</v>
      </c>
      <c r="D44" s="51"/>
      <c r="E44" s="13">
        <f>SUM(E45)</f>
        <v>863.2</v>
      </c>
      <c r="F44" s="55">
        <f>SUM(G44+H44)</f>
        <v>0</v>
      </c>
      <c r="G44" s="48">
        <f>SUM(G45)</f>
        <v>0</v>
      </c>
      <c r="H44" s="48"/>
      <c r="I44" s="48">
        <f>SUM(E44+F44)</f>
        <v>863.2</v>
      </c>
      <c r="L44" s="49"/>
    </row>
    <row r="45" spans="1:12" ht="31.5" customHeight="1">
      <c r="A45" s="47"/>
      <c r="B45" s="26" t="s">
        <v>172</v>
      </c>
      <c r="C45" s="54" t="s">
        <v>133</v>
      </c>
      <c r="D45" s="54" t="s">
        <v>125</v>
      </c>
      <c r="E45" s="17">
        <v>863.2</v>
      </c>
      <c r="F45" s="55">
        <f>SUM(G45+H45)</f>
        <v>0</v>
      </c>
      <c r="G45" s="55">
        <v>0</v>
      </c>
      <c r="H45" s="55"/>
      <c r="I45" s="55">
        <f>SUM(E45+F45)</f>
        <v>863.2</v>
      </c>
      <c r="L45" s="49"/>
    </row>
    <row r="46" spans="1:12" ht="15.75" customHeight="1">
      <c r="A46" s="47"/>
      <c r="B46" s="56"/>
      <c r="C46" s="57"/>
      <c r="D46" s="57"/>
      <c r="E46" s="56"/>
      <c r="F46" s="56"/>
      <c r="G46" s="56"/>
      <c r="H46" s="58"/>
      <c r="I46" s="58"/>
      <c r="L46" s="49"/>
    </row>
    <row r="47" spans="1:9" ht="16.5" customHeight="1">
      <c r="A47" s="59"/>
      <c r="B47" s="60"/>
      <c r="C47" s="61"/>
      <c r="D47" s="61"/>
      <c r="E47" s="62"/>
      <c r="F47" s="62"/>
      <c r="G47" s="60"/>
      <c r="H47" s="63"/>
      <c r="I47" s="63"/>
    </row>
    <row r="48" spans="1:9" ht="15" customHeight="1">
      <c r="A48" s="64"/>
      <c r="B48" s="65" t="s">
        <v>105</v>
      </c>
      <c r="C48" s="65"/>
      <c r="D48" s="66"/>
      <c r="E48" s="67"/>
      <c r="F48" s="68"/>
      <c r="G48" s="69"/>
      <c r="H48" s="70"/>
      <c r="I48" s="70"/>
    </row>
    <row r="49" spans="1:12" ht="15" customHeight="1">
      <c r="A49" s="71"/>
      <c r="B49" s="70" t="s">
        <v>106</v>
      </c>
      <c r="C49" s="72"/>
      <c r="D49" s="73"/>
      <c r="E49" s="70"/>
      <c r="F49" s="73"/>
      <c r="G49" s="69"/>
      <c r="H49" s="70"/>
      <c r="I49" s="70"/>
      <c r="L49" s="49"/>
    </row>
    <row r="50" spans="1:9" ht="18" customHeight="1">
      <c r="A50" s="71"/>
      <c r="B50" s="74" t="s">
        <v>173</v>
      </c>
      <c r="C50" s="74"/>
      <c r="D50" s="74"/>
      <c r="E50" s="74"/>
      <c r="F50" s="74"/>
      <c r="G50" s="74"/>
      <c r="H50" s="74"/>
      <c r="I50" s="74"/>
    </row>
  </sheetData>
  <sheetProtection selectLockedCells="1" selectUnlockedCells="1"/>
  <mergeCells count="14">
    <mergeCell ref="B1:I1"/>
    <mergeCell ref="B2:I2"/>
    <mergeCell ref="B3:I3"/>
    <mergeCell ref="B4:I4"/>
    <mergeCell ref="B5:I5"/>
    <mergeCell ref="B7:I7"/>
    <mergeCell ref="B8:I8"/>
    <mergeCell ref="B9:I9"/>
    <mergeCell ref="B10:I10"/>
    <mergeCell ref="B11:I11"/>
    <mergeCell ref="A13:I13"/>
    <mergeCell ref="A14:I14"/>
    <mergeCell ref="D15:I15"/>
    <mergeCell ref="B48:C48"/>
  </mergeCells>
  <printOptions/>
  <pageMargins left="1.18125" right="0.39375" top="0.39375" bottom="0.393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9"/>
  </sheetPr>
  <dimension ref="A1:O409"/>
  <sheetViews>
    <sheetView workbookViewId="0" topLeftCell="A4">
      <selection activeCell="B2" sqref="B2"/>
    </sheetView>
  </sheetViews>
  <sheetFormatPr defaultColWidth="9.00390625" defaultRowHeight="12.75"/>
  <cols>
    <col min="1" max="1" width="3.125" style="40" customWidth="1"/>
    <col min="2" max="2" width="50.875" style="40" customWidth="1"/>
    <col min="3" max="3" width="3.625" style="40" customWidth="1"/>
    <col min="4" max="4" width="4.125" style="40" customWidth="1"/>
    <col min="5" max="5" width="10.875" style="40" customWidth="1"/>
    <col min="6" max="6" width="4.125" style="40" customWidth="1"/>
    <col min="7" max="10" width="0" style="40" hidden="1" customWidth="1"/>
    <col min="11" max="11" width="9.25390625" style="40" customWidth="1"/>
    <col min="12" max="14" width="0" style="40" hidden="1" customWidth="1"/>
    <col min="15" max="15" width="16.875" style="40" customWidth="1"/>
    <col min="16" max="16384" width="9.125" style="40" customWidth="1"/>
  </cols>
  <sheetData>
    <row r="1" spans="1:11" ht="12.75" customHeight="1">
      <c r="A1" s="3"/>
      <c r="B1" s="2" t="s">
        <v>174</v>
      </c>
      <c r="C1" s="2"/>
      <c r="D1" s="2"/>
      <c r="E1" s="2"/>
      <c r="F1" s="2"/>
      <c r="G1" s="2"/>
      <c r="H1" s="2"/>
      <c r="I1" s="2"/>
      <c r="J1" s="2"/>
      <c r="K1" s="2"/>
    </row>
    <row r="2" spans="1:11" ht="18.75" customHeight="1">
      <c r="A2" s="3"/>
      <c r="B2" s="1" t="s">
        <v>1</v>
      </c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3"/>
      <c r="B3" s="1" t="s">
        <v>106</v>
      </c>
      <c r="C3" s="1"/>
      <c r="D3" s="1"/>
      <c r="E3" s="1"/>
      <c r="F3" s="1"/>
      <c r="G3" s="1"/>
      <c r="H3" s="1"/>
      <c r="I3" s="1"/>
      <c r="J3" s="1"/>
      <c r="K3" s="1"/>
    </row>
    <row r="4" spans="1:11" ht="12.75">
      <c r="A4" s="3"/>
      <c r="B4" s="1" t="s">
        <v>3</v>
      </c>
      <c r="C4" s="1"/>
      <c r="D4" s="1"/>
      <c r="E4" s="1"/>
      <c r="F4" s="1"/>
      <c r="G4" s="1"/>
      <c r="H4" s="1"/>
      <c r="I4" s="1"/>
      <c r="J4" s="1"/>
      <c r="K4" s="1"/>
    </row>
    <row r="5" spans="1:11" ht="12.75">
      <c r="A5" s="3"/>
      <c r="B5" s="1" t="s">
        <v>4</v>
      </c>
      <c r="C5" s="1"/>
      <c r="D5" s="1"/>
      <c r="E5" s="1"/>
      <c r="F5" s="1"/>
      <c r="G5" s="1"/>
      <c r="H5" s="1"/>
      <c r="I5" s="1"/>
      <c r="J5" s="1"/>
      <c r="K5" s="1"/>
    </row>
    <row r="6" ht="6.75" customHeight="1"/>
    <row r="7" spans="1:11" ht="18.75" customHeight="1">
      <c r="A7" s="3"/>
      <c r="B7" s="2" t="s">
        <v>175</v>
      </c>
      <c r="C7" s="2"/>
      <c r="D7" s="2"/>
      <c r="E7" s="2"/>
      <c r="F7" s="2"/>
      <c r="G7" s="2"/>
      <c r="H7" s="2"/>
      <c r="I7" s="2"/>
      <c r="J7" s="2"/>
      <c r="K7" s="2"/>
    </row>
    <row r="8" spans="1:11" ht="15.75" customHeight="1">
      <c r="A8" s="3"/>
      <c r="B8" s="1" t="s">
        <v>1</v>
      </c>
      <c r="C8" s="1"/>
      <c r="D8" s="1"/>
      <c r="E8" s="1"/>
      <c r="F8" s="1"/>
      <c r="G8" s="1"/>
      <c r="H8" s="1"/>
      <c r="I8" s="1"/>
      <c r="J8" s="1"/>
      <c r="K8" s="1"/>
    </row>
    <row r="9" spans="1:11" ht="18.75" customHeight="1">
      <c r="A9" s="3"/>
      <c r="B9" s="1" t="s">
        <v>106</v>
      </c>
      <c r="C9" s="1"/>
      <c r="D9" s="1"/>
      <c r="E9" s="1"/>
      <c r="F9" s="1"/>
      <c r="G9" s="1"/>
      <c r="H9" s="1"/>
      <c r="I9" s="1"/>
      <c r="J9" s="1"/>
      <c r="K9" s="1"/>
    </row>
    <row r="10" spans="1:11" ht="17.25" customHeight="1">
      <c r="A10" s="3"/>
      <c r="B10" s="1" t="s">
        <v>3</v>
      </c>
      <c r="C10" s="1"/>
      <c r="D10" s="1"/>
      <c r="E10" s="1"/>
      <c r="F10" s="1"/>
      <c r="G10" s="1"/>
      <c r="H10" s="1"/>
      <c r="I10" s="1"/>
      <c r="J10" s="1"/>
      <c r="K10" s="1"/>
    </row>
    <row r="11" spans="1:11" ht="18.75" customHeight="1">
      <c r="A11" s="3"/>
      <c r="B11" s="1" t="s">
        <v>6</v>
      </c>
      <c r="C11" s="1"/>
      <c r="D11" s="1"/>
      <c r="E11" s="1"/>
      <c r="F11" s="1"/>
      <c r="G11" s="1"/>
      <c r="H11" s="1"/>
      <c r="I11" s="1"/>
      <c r="J11" s="1"/>
      <c r="K11" s="1"/>
    </row>
    <row r="12" spans="1:11" ht="6.75" customHeight="1">
      <c r="A12" s="3"/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1" s="75" customFormat="1" ht="16.5" customHeight="1">
      <c r="A13" s="43" t="s">
        <v>112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</row>
    <row r="14" spans="1:14" s="76" customFormat="1" ht="50.25" customHeight="1">
      <c r="A14" s="44" t="s">
        <v>176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N14" s="76" t="s">
        <v>177</v>
      </c>
    </row>
    <row r="15" spans="1:11" s="77" customFormat="1" ht="12.75" customHeight="1">
      <c r="A15" s="3"/>
      <c r="B15" s="3"/>
      <c r="C15" s="3"/>
      <c r="D15" s="3"/>
      <c r="E15" s="45" t="s">
        <v>9</v>
      </c>
      <c r="F15" s="45"/>
      <c r="G15" s="45"/>
      <c r="H15" s="45"/>
      <c r="I15" s="45"/>
      <c r="J15" s="45"/>
      <c r="K15" s="45"/>
    </row>
    <row r="16" spans="1:13" s="78" customFormat="1" ht="43.5" customHeight="1">
      <c r="A16" s="46" t="s">
        <v>114</v>
      </c>
      <c r="B16" s="46" t="s">
        <v>115</v>
      </c>
      <c r="C16" s="46" t="s">
        <v>116</v>
      </c>
      <c r="D16" s="46" t="s">
        <v>117</v>
      </c>
      <c r="E16" s="46" t="s">
        <v>178</v>
      </c>
      <c r="F16" s="46" t="s">
        <v>179</v>
      </c>
      <c r="G16" s="46" t="s">
        <v>180</v>
      </c>
      <c r="H16" s="46" t="s">
        <v>181</v>
      </c>
      <c r="I16" s="46" t="s">
        <v>182</v>
      </c>
      <c r="J16" s="46" t="s">
        <v>183</v>
      </c>
      <c r="K16" s="46" t="s">
        <v>13</v>
      </c>
      <c r="M16" s="79"/>
    </row>
    <row r="17" spans="1:13" s="80" customFormat="1" ht="15" customHeight="1">
      <c r="A17" s="12"/>
      <c r="B17" s="12" t="s">
        <v>184</v>
      </c>
      <c r="C17" s="47"/>
      <c r="D17" s="47"/>
      <c r="E17" s="47"/>
      <c r="F17" s="47"/>
      <c r="G17" s="13">
        <f>SUM(G19+G59+G129+G185+G191+G227+G92+G250+G272)</f>
        <v>228850.90000000002</v>
      </c>
      <c r="H17" s="13">
        <f>SUM(I17+J17)</f>
        <v>-845.5</v>
      </c>
      <c r="I17" s="13">
        <f>SUM(I19+I59+I129+I185+I191+I227+I92+I250+I272)</f>
        <v>-845.5</v>
      </c>
      <c r="J17" s="13">
        <f>SUM(J19+J59+J129+J185+J191+J227+J92+J250+J272)</f>
        <v>0</v>
      </c>
      <c r="K17" s="13">
        <f>SUM(K19+K59+K129+K185+K191+K227+K92+K250+K272)</f>
        <v>228005.40000000002</v>
      </c>
      <c r="M17" s="81"/>
    </row>
    <row r="18" spans="1:13" s="80" customFormat="1" ht="13.5" customHeight="1">
      <c r="A18" s="12"/>
      <c r="B18" s="26" t="s">
        <v>185</v>
      </c>
      <c r="C18" s="47"/>
      <c r="D18" s="47"/>
      <c r="E18" s="47"/>
      <c r="F18" s="47"/>
      <c r="G18" s="13"/>
      <c r="H18" s="48"/>
      <c r="I18" s="48"/>
      <c r="J18" s="48"/>
      <c r="K18" s="48"/>
      <c r="M18" s="81"/>
    </row>
    <row r="19" spans="1:11" s="80" customFormat="1" ht="16.5" customHeight="1">
      <c r="A19" s="12" t="s">
        <v>123</v>
      </c>
      <c r="B19" s="12" t="s">
        <v>124</v>
      </c>
      <c r="C19" s="51" t="s">
        <v>125</v>
      </c>
      <c r="D19" s="51"/>
      <c r="E19" s="51"/>
      <c r="F19" s="51"/>
      <c r="G19" s="13">
        <f>SUM(G20+G24+G36+G32)</f>
        <v>39022.700000000004</v>
      </c>
      <c r="H19" s="48">
        <f>SUM(H20+H24+H36+H32)</f>
        <v>-385.5</v>
      </c>
      <c r="I19" s="48">
        <f>SUM(I20+I24+I36+I32)</f>
        <v>-385.5</v>
      </c>
      <c r="J19" s="48"/>
      <c r="K19" s="48">
        <f aca="true" t="shared" si="0" ref="K19:K36">SUM(G19+H19)</f>
        <v>38637.200000000004</v>
      </c>
    </row>
    <row r="20" spans="1:11" s="3" customFormat="1" ht="45" customHeight="1">
      <c r="A20" s="26"/>
      <c r="B20" s="26" t="s">
        <v>126</v>
      </c>
      <c r="C20" s="54" t="s">
        <v>125</v>
      </c>
      <c r="D20" s="54" t="s">
        <v>127</v>
      </c>
      <c r="E20" s="54"/>
      <c r="F20" s="54"/>
      <c r="G20" s="17">
        <f>G21</f>
        <v>1090.4</v>
      </c>
      <c r="H20" s="55">
        <f aca="true" t="shared" si="1" ref="H20:H43">SUM(I20+J20)</f>
        <v>0</v>
      </c>
      <c r="I20" s="55">
        <f>SUM(I21)</f>
        <v>0</v>
      </c>
      <c r="J20" s="55"/>
      <c r="K20" s="55">
        <f t="shared" si="0"/>
        <v>1090.4</v>
      </c>
    </row>
    <row r="21" spans="1:11" s="3" customFormat="1" ht="31.5" customHeight="1">
      <c r="A21" s="26"/>
      <c r="B21" s="26" t="s">
        <v>186</v>
      </c>
      <c r="C21" s="54" t="s">
        <v>125</v>
      </c>
      <c r="D21" s="54" t="s">
        <v>127</v>
      </c>
      <c r="E21" s="54" t="s">
        <v>187</v>
      </c>
      <c r="F21" s="54"/>
      <c r="G21" s="17">
        <f>G22</f>
        <v>1090.4</v>
      </c>
      <c r="H21" s="55">
        <f t="shared" si="1"/>
        <v>0</v>
      </c>
      <c r="I21" s="55">
        <f>SUM(I22)</f>
        <v>0</v>
      </c>
      <c r="J21" s="55"/>
      <c r="K21" s="55">
        <f t="shared" si="0"/>
        <v>1090.4</v>
      </c>
    </row>
    <row r="22" spans="1:11" s="3" customFormat="1" ht="30" customHeight="1">
      <c r="A22" s="26"/>
      <c r="B22" s="26" t="s">
        <v>188</v>
      </c>
      <c r="C22" s="54" t="s">
        <v>125</v>
      </c>
      <c r="D22" s="54" t="s">
        <v>127</v>
      </c>
      <c r="E22" s="54" t="s">
        <v>189</v>
      </c>
      <c r="F22" s="54"/>
      <c r="G22" s="17">
        <f>SUM(G23)</f>
        <v>1090.4</v>
      </c>
      <c r="H22" s="55">
        <f t="shared" si="1"/>
        <v>0</v>
      </c>
      <c r="I22" s="55">
        <f>SUM(I23)</f>
        <v>0</v>
      </c>
      <c r="J22" s="55"/>
      <c r="K22" s="55">
        <f t="shared" si="0"/>
        <v>1090.4</v>
      </c>
    </row>
    <row r="23" spans="1:11" s="3" customFormat="1" ht="30.75" customHeight="1">
      <c r="A23" s="26"/>
      <c r="B23" s="26" t="s">
        <v>190</v>
      </c>
      <c r="C23" s="54" t="s">
        <v>125</v>
      </c>
      <c r="D23" s="54" t="s">
        <v>127</v>
      </c>
      <c r="E23" s="54" t="s">
        <v>189</v>
      </c>
      <c r="F23" s="54" t="s">
        <v>191</v>
      </c>
      <c r="G23" s="17">
        <v>1090.4</v>
      </c>
      <c r="H23" s="55">
        <f t="shared" si="1"/>
        <v>0</v>
      </c>
      <c r="I23" s="55">
        <v>0</v>
      </c>
      <c r="J23" s="55"/>
      <c r="K23" s="55">
        <f t="shared" si="0"/>
        <v>1090.4</v>
      </c>
    </row>
    <row r="24" spans="1:11" s="3" customFormat="1" ht="61.5" customHeight="1">
      <c r="A24" s="26"/>
      <c r="B24" s="26" t="s">
        <v>128</v>
      </c>
      <c r="C24" s="54" t="s">
        <v>125</v>
      </c>
      <c r="D24" s="54" t="s">
        <v>129</v>
      </c>
      <c r="E24" s="54"/>
      <c r="F24" s="54"/>
      <c r="G24" s="17">
        <f>G25</f>
        <v>16419.100000000002</v>
      </c>
      <c r="H24" s="55">
        <f t="shared" si="1"/>
        <v>0</v>
      </c>
      <c r="I24" s="55">
        <f>SUM(I25)</f>
        <v>0</v>
      </c>
      <c r="J24" s="55">
        <f>SUM(J25)</f>
        <v>0</v>
      </c>
      <c r="K24" s="55">
        <f t="shared" si="0"/>
        <v>16419.100000000002</v>
      </c>
    </row>
    <row r="25" spans="1:11" s="3" customFormat="1" ht="31.5" customHeight="1">
      <c r="A25" s="26"/>
      <c r="B25" s="26" t="s">
        <v>186</v>
      </c>
      <c r="C25" s="54" t="s">
        <v>125</v>
      </c>
      <c r="D25" s="54" t="s">
        <v>129</v>
      </c>
      <c r="E25" s="54" t="s">
        <v>187</v>
      </c>
      <c r="F25" s="54"/>
      <c r="G25" s="17">
        <f>SUM(G26+G30)</f>
        <v>16419.100000000002</v>
      </c>
      <c r="H25" s="55">
        <f t="shared" si="1"/>
        <v>0</v>
      </c>
      <c r="I25" s="55">
        <f>SUM(I26+I30)</f>
        <v>0</v>
      </c>
      <c r="J25" s="55">
        <f>SUM(J26+J30)</f>
        <v>0</v>
      </c>
      <c r="K25" s="55">
        <f t="shared" si="0"/>
        <v>16419.100000000002</v>
      </c>
    </row>
    <row r="26" spans="1:11" s="3" customFormat="1" ht="14.25" customHeight="1">
      <c r="A26" s="26"/>
      <c r="B26" s="26" t="s">
        <v>192</v>
      </c>
      <c r="C26" s="54" t="s">
        <v>125</v>
      </c>
      <c r="D26" s="54" t="s">
        <v>129</v>
      </c>
      <c r="E26" s="54" t="s">
        <v>193</v>
      </c>
      <c r="F26" s="54"/>
      <c r="G26" s="17">
        <f>SUM(G27+G28+G29)</f>
        <v>16406.600000000002</v>
      </c>
      <c r="H26" s="17">
        <f>SUM(H27+H28+H29)</f>
        <v>0</v>
      </c>
      <c r="I26" s="17">
        <f>SUM(I27+I28+I29)</f>
        <v>0</v>
      </c>
      <c r="J26" s="17">
        <f>SUM(J27+J28+J29)</f>
        <v>0</v>
      </c>
      <c r="K26" s="55">
        <f t="shared" si="0"/>
        <v>16406.600000000002</v>
      </c>
    </row>
    <row r="27" spans="1:11" s="3" customFormat="1" ht="33" customHeight="1">
      <c r="A27" s="26"/>
      <c r="B27" s="26" t="s">
        <v>190</v>
      </c>
      <c r="C27" s="54" t="s">
        <v>125</v>
      </c>
      <c r="D27" s="54" t="s">
        <v>129</v>
      </c>
      <c r="E27" s="54" t="s">
        <v>193</v>
      </c>
      <c r="F27" s="54" t="s">
        <v>191</v>
      </c>
      <c r="G27" s="17">
        <v>14019.9</v>
      </c>
      <c r="H27" s="55">
        <f t="shared" si="1"/>
        <v>0</v>
      </c>
      <c r="I27" s="55">
        <v>0</v>
      </c>
      <c r="J27" s="55">
        <v>0</v>
      </c>
      <c r="K27" s="55">
        <f t="shared" si="0"/>
        <v>14019.9</v>
      </c>
    </row>
    <row r="28" spans="1:11" s="3" customFormat="1" ht="32.25" customHeight="1">
      <c r="A28" s="26"/>
      <c r="B28" s="26" t="s">
        <v>194</v>
      </c>
      <c r="C28" s="54" t="s">
        <v>125</v>
      </c>
      <c r="D28" s="54" t="s">
        <v>129</v>
      </c>
      <c r="E28" s="54" t="s">
        <v>193</v>
      </c>
      <c r="F28" s="54" t="s">
        <v>195</v>
      </c>
      <c r="G28" s="17">
        <v>2092.3</v>
      </c>
      <c r="H28" s="55">
        <f t="shared" si="1"/>
        <v>0</v>
      </c>
      <c r="I28" s="55">
        <v>0</v>
      </c>
      <c r="J28" s="55">
        <v>0</v>
      </c>
      <c r="K28" s="55">
        <f t="shared" si="0"/>
        <v>2092.3</v>
      </c>
    </row>
    <row r="29" spans="1:11" s="3" customFormat="1" ht="15.75" customHeight="1">
      <c r="A29" s="26"/>
      <c r="B29" s="26" t="s">
        <v>196</v>
      </c>
      <c r="C29" s="54" t="s">
        <v>125</v>
      </c>
      <c r="D29" s="54" t="s">
        <v>129</v>
      </c>
      <c r="E29" s="54" t="s">
        <v>193</v>
      </c>
      <c r="F29" s="54" t="s">
        <v>197</v>
      </c>
      <c r="G29" s="17">
        <v>294.4</v>
      </c>
      <c r="H29" s="55">
        <f t="shared" si="1"/>
        <v>0</v>
      </c>
      <c r="I29" s="55">
        <v>0</v>
      </c>
      <c r="J29" s="55">
        <v>0</v>
      </c>
      <c r="K29" s="55">
        <f t="shared" si="0"/>
        <v>294.4</v>
      </c>
    </row>
    <row r="30" spans="1:11" s="3" customFormat="1" ht="32.25" customHeight="1">
      <c r="A30" s="26"/>
      <c r="B30" s="26" t="s">
        <v>198</v>
      </c>
      <c r="C30" s="54" t="s">
        <v>125</v>
      </c>
      <c r="D30" s="54" t="s">
        <v>129</v>
      </c>
      <c r="E30" s="54" t="s">
        <v>199</v>
      </c>
      <c r="F30" s="54"/>
      <c r="G30" s="17">
        <f>SUM(G31)</f>
        <v>12.5</v>
      </c>
      <c r="H30" s="55">
        <f t="shared" si="1"/>
        <v>0</v>
      </c>
      <c r="I30" s="55"/>
      <c r="J30" s="55">
        <f>SUM(J31)</f>
        <v>0</v>
      </c>
      <c r="K30" s="55">
        <f t="shared" si="0"/>
        <v>12.5</v>
      </c>
    </row>
    <row r="31" spans="1:11" s="3" customFormat="1" ht="12.75">
      <c r="A31" s="26"/>
      <c r="B31" s="26" t="s">
        <v>194</v>
      </c>
      <c r="C31" s="54" t="s">
        <v>125</v>
      </c>
      <c r="D31" s="54" t="s">
        <v>129</v>
      </c>
      <c r="E31" s="54" t="s">
        <v>199</v>
      </c>
      <c r="F31" s="54" t="s">
        <v>195</v>
      </c>
      <c r="G31" s="17">
        <v>12.5</v>
      </c>
      <c r="H31" s="55">
        <f t="shared" si="1"/>
        <v>0</v>
      </c>
      <c r="I31" s="55"/>
      <c r="J31" s="55">
        <v>0</v>
      </c>
      <c r="K31" s="55">
        <f t="shared" si="0"/>
        <v>12.5</v>
      </c>
    </row>
    <row r="32" spans="1:11" s="3" customFormat="1" ht="12.75">
      <c r="A32" s="26"/>
      <c r="B32" s="26" t="s">
        <v>200</v>
      </c>
      <c r="C32" s="54" t="s">
        <v>125</v>
      </c>
      <c r="D32" s="54" t="s">
        <v>131</v>
      </c>
      <c r="E32" s="54"/>
      <c r="F32" s="54"/>
      <c r="G32" s="17">
        <f>SUM(G33)</f>
        <v>146.6</v>
      </c>
      <c r="H32" s="55">
        <f>SUM(I32+J32)</f>
        <v>0</v>
      </c>
      <c r="I32" s="55">
        <f>SUM(I33)</f>
        <v>0</v>
      </c>
      <c r="J32" s="55">
        <f>SUM(J33)</f>
        <v>0</v>
      </c>
      <c r="K32" s="55">
        <f t="shared" si="0"/>
        <v>146.6</v>
      </c>
    </row>
    <row r="33" spans="1:11" s="3" customFormat="1" ht="12.75">
      <c r="A33" s="26"/>
      <c r="B33" s="26" t="s">
        <v>186</v>
      </c>
      <c r="C33" s="54" t="s">
        <v>125</v>
      </c>
      <c r="D33" s="54" t="s">
        <v>131</v>
      </c>
      <c r="E33" s="54" t="s">
        <v>201</v>
      </c>
      <c r="F33" s="54"/>
      <c r="G33" s="17">
        <f>SUM(G34)</f>
        <v>146.6</v>
      </c>
      <c r="H33" s="55">
        <f>SUM(I33+J33)</f>
        <v>0</v>
      </c>
      <c r="I33" s="55">
        <f>SUM(I34)</f>
        <v>0</v>
      </c>
      <c r="J33" s="55">
        <v>0</v>
      </c>
      <c r="K33" s="55">
        <f t="shared" si="0"/>
        <v>146.6</v>
      </c>
    </row>
    <row r="34" spans="1:11" s="3" customFormat="1" ht="12.75">
      <c r="A34" s="26"/>
      <c r="B34" s="26" t="s">
        <v>192</v>
      </c>
      <c r="C34" s="54" t="s">
        <v>125</v>
      </c>
      <c r="D34" s="54" t="s">
        <v>131</v>
      </c>
      <c r="E34" s="54" t="s">
        <v>202</v>
      </c>
      <c r="F34" s="54"/>
      <c r="G34" s="17">
        <f>SUM(G35)</f>
        <v>146.6</v>
      </c>
      <c r="H34" s="55">
        <f>SUM(I34+J34)</f>
        <v>0</v>
      </c>
      <c r="I34" s="55">
        <f>SUM(I35)</f>
        <v>0</v>
      </c>
      <c r="J34" s="55"/>
      <c r="K34" s="55">
        <f t="shared" si="0"/>
        <v>146.6</v>
      </c>
    </row>
    <row r="35" spans="1:11" s="3" customFormat="1" ht="21.75" customHeight="1">
      <c r="A35" s="26"/>
      <c r="B35" s="26" t="s">
        <v>203</v>
      </c>
      <c r="C35" s="54" t="s">
        <v>125</v>
      </c>
      <c r="D35" s="54" t="s">
        <v>131</v>
      </c>
      <c r="E35" s="54" t="s">
        <v>202</v>
      </c>
      <c r="F35" s="54" t="s">
        <v>204</v>
      </c>
      <c r="G35" s="17">
        <v>146.6</v>
      </c>
      <c r="H35" s="55">
        <f>SUM(I35)</f>
        <v>0</v>
      </c>
      <c r="I35" s="55">
        <v>0</v>
      </c>
      <c r="J35" s="55"/>
      <c r="K35" s="55">
        <f t="shared" si="0"/>
        <v>146.6</v>
      </c>
    </row>
    <row r="36" spans="1:11" s="80" customFormat="1" ht="12.75">
      <c r="A36" s="26"/>
      <c r="B36" s="26" t="s">
        <v>132</v>
      </c>
      <c r="C36" s="54" t="s">
        <v>125</v>
      </c>
      <c r="D36" s="54" t="s">
        <v>133</v>
      </c>
      <c r="E36" s="54"/>
      <c r="F36" s="54"/>
      <c r="G36" s="17">
        <f>SUM(G43+G37)</f>
        <v>21366.6</v>
      </c>
      <c r="H36" s="55">
        <f t="shared" si="1"/>
        <v>-385.5</v>
      </c>
      <c r="I36" s="55">
        <f>SUM(I43+I37)</f>
        <v>-385.5</v>
      </c>
      <c r="J36" s="55"/>
      <c r="K36" s="55">
        <f t="shared" si="0"/>
        <v>20981.1</v>
      </c>
    </row>
    <row r="37" spans="1:11" s="80" customFormat="1" ht="30.75" customHeight="1">
      <c r="A37" s="26"/>
      <c r="B37" s="26" t="s">
        <v>205</v>
      </c>
      <c r="C37" s="54" t="s">
        <v>125</v>
      </c>
      <c r="D37" s="54" t="s">
        <v>133</v>
      </c>
      <c r="E37" s="54" t="s">
        <v>206</v>
      </c>
      <c r="F37" s="54"/>
      <c r="G37" s="17">
        <f>SUM(G38)</f>
        <v>15270.6</v>
      </c>
      <c r="H37" s="55">
        <f>SUM(I37+J37)</f>
        <v>-385.5</v>
      </c>
      <c r="I37" s="55">
        <f>SUM(I38)</f>
        <v>-385.5</v>
      </c>
      <c r="J37" s="55">
        <f>SUM(J38)</f>
        <v>0</v>
      </c>
      <c r="K37" s="55">
        <f aca="true" t="shared" si="2" ref="K37:K42">SUM(G37+H37)</f>
        <v>14885.1</v>
      </c>
    </row>
    <row r="38" spans="1:11" s="80" customFormat="1" ht="12.75">
      <c r="A38" s="26"/>
      <c r="B38" s="26" t="s">
        <v>207</v>
      </c>
      <c r="C38" s="54" t="s">
        <v>125</v>
      </c>
      <c r="D38" s="54" t="s">
        <v>133</v>
      </c>
      <c r="E38" s="54" t="s">
        <v>208</v>
      </c>
      <c r="F38" s="54"/>
      <c r="G38" s="17">
        <f>SUM(G39)</f>
        <v>15270.6</v>
      </c>
      <c r="H38" s="55">
        <f>SUM(I38+J38)</f>
        <v>-385.5</v>
      </c>
      <c r="I38" s="55">
        <f>SUM(I39)</f>
        <v>-385.5</v>
      </c>
      <c r="J38" s="55">
        <v>0</v>
      </c>
      <c r="K38" s="55">
        <f t="shared" si="2"/>
        <v>14885.1</v>
      </c>
    </row>
    <row r="39" spans="1:11" s="80" customFormat="1" ht="30.75" customHeight="1">
      <c r="A39" s="26"/>
      <c r="B39" s="26" t="s">
        <v>209</v>
      </c>
      <c r="C39" s="54" t="s">
        <v>125</v>
      </c>
      <c r="D39" s="54" t="s">
        <v>133</v>
      </c>
      <c r="E39" s="54" t="s">
        <v>210</v>
      </c>
      <c r="F39" s="54"/>
      <c r="G39" s="17">
        <f>SUM(G40+G41+G42)</f>
        <v>15270.6</v>
      </c>
      <c r="H39" s="17">
        <f>SUM(H40+H41+H42)</f>
        <v>-385.5</v>
      </c>
      <c r="I39" s="17">
        <f>SUM(I40+I41+I42)</f>
        <v>-385.5</v>
      </c>
      <c r="J39" s="17">
        <f>SUM(J40+J41+J42)</f>
        <v>0</v>
      </c>
      <c r="K39" s="17">
        <f>SUM(K40+K41+K42)</f>
        <v>14885.1</v>
      </c>
    </row>
    <row r="40" spans="1:11" s="80" customFormat="1" ht="30.75" customHeight="1">
      <c r="A40" s="26"/>
      <c r="B40" s="26" t="s">
        <v>211</v>
      </c>
      <c r="C40" s="54" t="s">
        <v>125</v>
      </c>
      <c r="D40" s="54" t="s">
        <v>133</v>
      </c>
      <c r="E40" s="54" t="s">
        <v>210</v>
      </c>
      <c r="F40" s="54" t="s">
        <v>212</v>
      </c>
      <c r="G40" s="17">
        <v>13313.4</v>
      </c>
      <c r="H40" s="17">
        <f>SUM(I40+J40)</f>
        <v>-470</v>
      </c>
      <c r="I40" s="55">
        <v>-470</v>
      </c>
      <c r="J40" s="55"/>
      <c r="K40" s="55">
        <f t="shared" si="2"/>
        <v>12843.4</v>
      </c>
    </row>
    <row r="41" spans="1:11" s="80" customFormat="1" ht="30.75" customHeight="1">
      <c r="A41" s="26"/>
      <c r="B41" s="26" t="s">
        <v>194</v>
      </c>
      <c r="C41" s="54" t="s">
        <v>125</v>
      </c>
      <c r="D41" s="54" t="s">
        <v>133</v>
      </c>
      <c r="E41" s="54" t="s">
        <v>210</v>
      </c>
      <c r="F41" s="54" t="s">
        <v>195</v>
      </c>
      <c r="G41" s="17">
        <v>1937.2</v>
      </c>
      <c r="H41" s="55">
        <f>SUM(I41)</f>
        <v>100</v>
      </c>
      <c r="I41" s="55">
        <v>100</v>
      </c>
      <c r="J41" s="55"/>
      <c r="K41" s="55">
        <f t="shared" si="2"/>
        <v>2037.2</v>
      </c>
    </row>
    <row r="42" spans="1:11" s="80" customFormat="1" ht="15.75" customHeight="1">
      <c r="A42" s="26"/>
      <c r="B42" s="26" t="s">
        <v>196</v>
      </c>
      <c r="C42" s="54" t="s">
        <v>125</v>
      </c>
      <c r="D42" s="54" t="s">
        <v>133</v>
      </c>
      <c r="E42" s="54" t="s">
        <v>210</v>
      </c>
      <c r="F42" s="54" t="s">
        <v>197</v>
      </c>
      <c r="G42" s="17">
        <v>20</v>
      </c>
      <c r="H42" s="55">
        <f>SUM(I42+J42)</f>
        <v>-15.5</v>
      </c>
      <c r="I42" s="55">
        <v>-15.5</v>
      </c>
      <c r="J42" s="55"/>
      <c r="K42" s="55">
        <f t="shared" si="2"/>
        <v>4.5</v>
      </c>
    </row>
    <row r="43" spans="1:11" s="3" customFormat="1" ht="16.5" customHeight="1">
      <c r="A43" s="26"/>
      <c r="B43" s="26" t="s">
        <v>213</v>
      </c>
      <c r="C43" s="54" t="s">
        <v>125</v>
      </c>
      <c r="D43" s="54" t="s">
        <v>133</v>
      </c>
      <c r="E43" s="54" t="s">
        <v>214</v>
      </c>
      <c r="F43" s="54"/>
      <c r="G43" s="17">
        <f>SUM(G44)</f>
        <v>6096</v>
      </c>
      <c r="H43" s="55">
        <f t="shared" si="1"/>
        <v>0</v>
      </c>
      <c r="I43" s="55">
        <f>SUM(I44)</f>
        <v>0</v>
      </c>
      <c r="J43" s="55"/>
      <c r="K43" s="55">
        <f aca="true" t="shared" si="3" ref="K43:K48">SUM(G43+H43)</f>
        <v>6096</v>
      </c>
    </row>
    <row r="44" spans="1:11" s="3" customFormat="1" ht="15.75" customHeight="1">
      <c r="A44" s="26"/>
      <c r="B44" s="26" t="s">
        <v>215</v>
      </c>
      <c r="C44" s="54" t="s">
        <v>125</v>
      </c>
      <c r="D44" s="54" t="s">
        <v>133</v>
      </c>
      <c r="E44" s="54" t="s">
        <v>216</v>
      </c>
      <c r="F44" s="54"/>
      <c r="G44" s="17">
        <f>SUM(G45+G47+G49+G51+G53+G55+G57)</f>
        <v>6096</v>
      </c>
      <c r="H44" s="55">
        <f>SUM(I44+J44+H45)</f>
        <v>0</v>
      </c>
      <c r="I44" s="55">
        <f>SUM(I45+I47+I49+I51+I53+I55+I57)</f>
        <v>0</v>
      </c>
      <c r="J44" s="55"/>
      <c r="K44" s="55">
        <f t="shared" si="3"/>
        <v>6096</v>
      </c>
    </row>
    <row r="45" spans="1:12" s="3" customFormat="1" ht="66.75" customHeight="1">
      <c r="A45" s="26"/>
      <c r="B45" s="26" t="s">
        <v>217</v>
      </c>
      <c r="C45" s="54" t="s">
        <v>125</v>
      </c>
      <c r="D45" s="54" t="s">
        <v>133</v>
      </c>
      <c r="E45" s="54" t="s">
        <v>218</v>
      </c>
      <c r="F45" s="54"/>
      <c r="G45" s="17">
        <f>SUM(G46)</f>
        <v>1501.2</v>
      </c>
      <c r="H45" s="55">
        <f aca="true" t="shared" si="4" ref="H45:H54">SUM(I45+J45)</f>
        <v>0</v>
      </c>
      <c r="I45" s="55">
        <f>SUM(I46)</f>
        <v>0</v>
      </c>
      <c r="J45" s="55"/>
      <c r="K45" s="55">
        <f t="shared" si="3"/>
        <v>1501.2</v>
      </c>
      <c r="L45" s="60"/>
    </row>
    <row r="46" spans="1:12" s="3" customFormat="1" ht="29.25" customHeight="1">
      <c r="A46" s="26"/>
      <c r="B46" s="26" t="s">
        <v>219</v>
      </c>
      <c r="C46" s="54" t="s">
        <v>125</v>
      </c>
      <c r="D46" s="54" t="s">
        <v>133</v>
      </c>
      <c r="E46" s="54" t="s">
        <v>218</v>
      </c>
      <c r="F46" s="54" t="s">
        <v>220</v>
      </c>
      <c r="G46" s="17">
        <v>1501.2</v>
      </c>
      <c r="H46" s="55">
        <f t="shared" si="4"/>
        <v>0</v>
      </c>
      <c r="I46" s="55">
        <v>0</v>
      </c>
      <c r="J46" s="55"/>
      <c r="K46" s="55">
        <f t="shared" si="3"/>
        <v>1501.2</v>
      </c>
      <c r="L46" s="60"/>
    </row>
    <row r="47" spans="1:12" s="3" customFormat="1" ht="78.75" customHeight="1">
      <c r="A47" s="26"/>
      <c r="B47" s="27" t="s">
        <v>221</v>
      </c>
      <c r="C47" s="54" t="s">
        <v>125</v>
      </c>
      <c r="D47" s="54" t="s">
        <v>133</v>
      </c>
      <c r="E47" s="54" t="s">
        <v>222</v>
      </c>
      <c r="F47" s="54"/>
      <c r="G47" s="17">
        <f>G48</f>
        <v>1536.6</v>
      </c>
      <c r="H47" s="55">
        <f t="shared" si="4"/>
        <v>0</v>
      </c>
      <c r="I47" s="55">
        <f>SUM(I48)</f>
        <v>0</v>
      </c>
      <c r="J47" s="55"/>
      <c r="K47" s="55">
        <f t="shared" si="3"/>
        <v>1536.6</v>
      </c>
      <c r="L47" s="60"/>
    </row>
    <row r="48" spans="1:12" s="3" customFormat="1" ht="30.75" customHeight="1">
      <c r="A48" s="26"/>
      <c r="B48" s="26" t="s">
        <v>194</v>
      </c>
      <c r="C48" s="54" t="s">
        <v>125</v>
      </c>
      <c r="D48" s="54" t="s">
        <v>133</v>
      </c>
      <c r="E48" s="54" t="s">
        <v>222</v>
      </c>
      <c r="F48" s="54" t="s">
        <v>195</v>
      </c>
      <c r="G48" s="17">
        <v>1536.6</v>
      </c>
      <c r="H48" s="55">
        <f t="shared" si="4"/>
        <v>0</v>
      </c>
      <c r="I48" s="55">
        <v>0</v>
      </c>
      <c r="J48" s="55"/>
      <c r="K48" s="55">
        <f t="shared" si="3"/>
        <v>1536.6</v>
      </c>
      <c r="L48" s="60"/>
    </row>
    <row r="49" spans="1:12" s="3" customFormat="1" ht="76.5" customHeight="1">
      <c r="A49" s="26"/>
      <c r="B49" s="27" t="s">
        <v>223</v>
      </c>
      <c r="C49" s="54" t="s">
        <v>125</v>
      </c>
      <c r="D49" s="54" t="s">
        <v>133</v>
      </c>
      <c r="E49" s="54" t="s">
        <v>224</v>
      </c>
      <c r="F49" s="54"/>
      <c r="G49" s="17">
        <f>G50</f>
        <v>580</v>
      </c>
      <c r="H49" s="55">
        <f t="shared" si="4"/>
        <v>0</v>
      </c>
      <c r="I49" s="55">
        <f>SUM(I50)</f>
        <v>0</v>
      </c>
      <c r="J49" s="55"/>
      <c r="K49" s="55">
        <f aca="true" t="shared" si="5" ref="K49:K54">SUM(G49+H49)</f>
        <v>580</v>
      </c>
      <c r="L49" s="60"/>
    </row>
    <row r="50" spans="1:12" s="3" customFormat="1" ht="30" customHeight="1">
      <c r="A50" s="26"/>
      <c r="B50" s="26" t="s">
        <v>194</v>
      </c>
      <c r="C50" s="54" t="s">
        <v>125</v>
      </c>
      <c r="D50" s="54" t="s">
        <v>133</v>
      </c>
      <c r="E50" s="54" t="s">
        <v>224</v>
      </c>
      <c r="F50" s="54" t="s">
        <v>195</v>
      </c>
      <c r="G50" s="17">
        <v>580</v>
      </c>
      <c r="H50" s="55">
        <f t="shared" si="4"/>
        <v>0</v>
      </c>
      <c r="I50" s="55">
        <v>0</v>
      </c>
      <c r="J50" s="55"/>
      <c r="K50" s="55">
        <f t="shared" si="5"/>
        <v>580</v>
      </c>
      <c r="L50" s="60"/>
    </row>
    <row r="51" spans="1:12" s="3" customFormat="1" ht="77.25" customHeight="1">
      <c r="A51" s="26"/>
      <c r="B51" s="27" t="s">
        <v>225</v>
      </c>
      <c r="C51" s="54" t="s">
        <v>125</v>
      </c>
      <c r="D51" s="54" t="s">
        <v>133</v>
      </c>
      <c r="E51" s="54" t="s">
        <v>226</v>
      </c>
      <c r="F51" s="54"/>
      <c r="G51" s="17">
        <f>G52</f>
        <v>2102.2</v>
      </c>
      <c r="H51" s="55">
        <f t="shared" si="4"/>
        <v>0</v>
      </c>
      <c r="I51" s="55">
        <f>SUM(I52)</f>
        <v>0</v>
      </c>
      <c r="J51" s="55"/>
      <c r="K51" s="55">
        <f t="shared" si="5"/>
        <v>2102.2</v>
      </c>
      <c r="L51" s="60"/>
    </row>
    <row r="52" spans="1:12" s="3" customFormat="1" ht="31.5" customHeight="1">
      <c r="A52" s="26"/>
      <c r="B52" s="26" t="s">
        <v>194</v>
      </c>
      <c r="C52" s="54" t="s">
        <v>125</v>
      </c>
      <c r="D52" s="54" t="s">
        <v>133</v>
      </c>
      <c r="E52" s="54" t="s">
        <v>226</v>
      </c>
      <c r="F52" s="54" t="s">
        <v>195</v>
      </c>
      <c r="G52" s="17">
        <v>2102.2</v>
      </c>
      <c r="H52" s="55">
        <f t="shared" si="4"/>
        <v>0</v>
      </c>
      <c r="I52" s="55">
        <v>0</v>
      </c>
      <c r="J52" s="55"/>
      <c r="K52" s="55">
        <f t="shared" si="5"/>
        <v>2102.2</v>
      </c>
      <c r="L52" s="60"/>
    </row>
    <row r="53" spans="1:12" s="3" customFormat="1" ht="45.75" customHeight="1">
      <c r="A53" s="26"/>
      <c r="B53" s="27" t="s">
        <v>227</v>
      </c>
      <c r="C53" s="82" t="s">
        <v>125</v>
      </c>
      <c r="D53" s="54" t="s">
        <v>133</v>
      </c>
      <c r="E53" s="54" t="s">
        <v>228</v>
      </c>
      <c r="F53" s="82"/>
      <c r="G53" s="17">
        <f>G54</f>
        <v>300</v>
      </c>
      <c r="H53" s="55">
        <f t="shared" si="4"/>
        <v>0</v>
      </c>
      <c r="I53" s="55">
        <f>SUM(I54)</f>
        <v>0</v>
      </c>
      <c r="J53" s="55"/>
      <c r="K53" s="55">
        <f t="shared" si="5"/>
        <v>300</v>
      </c>
      <c r="L53" s="60"/>
    </row>
    <row r="54" spans="1:12" s="3" customFormat="1" ht="47.25" customHeight="1">
      <c r="A54" s="26"/>
      <c r="B54" s="26" t="s">
        <v>229</v>
      </c>
      <c r="C54" s="82" t="s">
        <v>125</v>
      </c>
      <c r="D54" s="54" t="s">
        <v>133</v>
      </c>
      <c r="E54" s="54" t="s">
        <v>228</v>
      </c>
      <c r="F54" s="82" t="s">
        <v>230</v>
      </c>
      <c r="G54" s="17">
        <v>300</v>
      </c>
      <c r="H54" s="55">
        <f t="shared" si="4"/>
        <v>0</v>
      </c>
      <c r="I54" s="55">
        <v>0</v>
      </c>
      <c r="J54" s="55"/>
      <c r="K54" s="55">
        <f t="shared" si="5"/>
        <v>300</v>
      </c>
      <c r="L54" s="60"/>
    </row>
    <row r="55" spans="1:12" s="3" customFormat="1" ht="61.5" customHeight="1">
      <c r="A55" s="26"/>
      <c r="B55" s="27" t="s">
        <v>231</v>
      </c>
      <c r="C55" s="82" t="s">
        <v>125</v>
      </c>
      <c r="D55" s="54" t="s">
        <v>133</v>
      </c>
      <c r="E55" s="54" t="s">
        <v>232</v>
      </c>
      <c r="F55" s="82"/>
      <c r="G55" s="17">
        <f>G56</f>
        <v>20</v>
      </c>
      <c r="H55" s="55">
        <f>SUM(I55+J55)</f>
        <v>0</v>
      </c>
      <c r="I55" s="55">
        <f>SUM(I56)</f>
        <v>0</v>
      </c>
      <c r="J55" s="55"/>
      <c r="K55" s="55">
        <f>SUM(G55+H55)</f>
        <v>20</v>
      </c>
      <c r="L55" s="60"/>
    </row>
    <row r="56" spans="1:12" s="3" customFormat="1" ht="47.25" customHeight="1">
      <c r="A56" s="26"/>
      <c r="B56" s="26" t="s">
        <v>229</v>
      </c>
      <c r="C56" s="82" t="s">
        <v>125</v>
      </c>
      <c r="D56" s="54" t="s">
        <v>133</v>
      </c>
      <c r="E56" s="54" t="s">
        <v>232</v>
      </c>
      <c r="F56" s="82" t="s">
        <v>230</v>
      </c>
      <c r="G56" s="17">
        <v>20</v>
      </c>
      <c r="H56" s="55">
        <f>SUM(I56+J56)</f>
        <v>0</v>
      </c>
      <c r="I56" s="55">
        <v>0</v>
      </c>
      <c r="J56" s="55"/>
      <c r="K56" s="55">
        <f>SUM(G56+H56)</f>
        <v>20</v>
      </c>
      <c r="L56" s="60"/>
    </row>
    <row r="57" spans="1:12" s="3" customFormat="1" ht="64.5" customHeight="1">
      <c r="A57" s="26"/>
      <c r="B57" s="27" t="s">
        <v>233</v>
      </c>
      <c r="C57" s="82" t="s">
        <v>125</v>
      </c>
      <c r="D57" s="54" t="s">
        <v>133</v>
      </c>
      <c r="E57" s="54" t="s">
        <v>234</v>
      </c>
      <c r="F57" s="82"/>
      <c r="G57" s="17">
        <f>G58</f>
        <v>56</v>
      </c>
      <c r="H57" s="55">
        <f>SUM(I57+J57)</f>
        <v>0</v>
      </c>
      <c r="I57" s="55">
        <f>SUM(I58)</f>
        <v>0</v>
      </c>
      <c r="J57" s="55"/>
      <c r="K57" s="55">
        <f>SUM(G57+H57)</f>
        <v>56</v>
      </c>
      <c r="L57" s="60"/>
    </row>
    <row r="58" spans="1:12" s="3" customFormat="1" ht="47.25" customHeight="1">
      <c r="A58" s="26"/>
      <c r="B58" s="26" t="s">
        <v>229</v>
      </c>
      <c r="C58" s="82" t="s">
        <v>125</v>
      </c>
      <c r="D58" s="54" t="s">
        <v>133</v>
      </c>
      <c r="E58" s="54" t="s">
        <v>234</v>
      </c>
      <c r="F58" s="82" t="s">
        <v>230</v>
      </c>
      <c r="G58" s="17">
        <v>56</v>
      </c>
      <c r="H58" s="55">
        <f>SUM(I58+J58)</f>
        <v>0</v>
      </c>
      <c r="I58" s="55">
        <v>0</v>
      </c>
      <c r="J58" s="55"/>
      <c r="K58" s="55">
        <f>SUM(G58+H58)</f>
        <v>56</v>
      </c>
      <c r="L58" s="60"/>
    </row>
    <row r="59" spans="1:12" s="3" customFormat="1" ht="30.75" customHeight="1">
      <c r="A59" s="12" t="s">
        <v>134</v>
      </c>
      <c r="B59" s="12" t="s">
        <v>135</v>
      </c>
      <c r="C59" s="51" t="s">
        <v>136</v>
      </c>
      <c r="D59" s="51"/>
      <c r="E59" s="51"/>
      <c r="F59" s="51"/>
      <c r="G59" s="13">
        <f>SUM(G60+G80+G71)</f>
        <v>7315.7</v>
      </c>
      <c r="H59" s="48">
        <f>SUM(I59:J59)</f>
        <v>0</v>
      </c>
      <c r="I59" s="48">
        <f>SUM(I60+I71+I80)</f>
        <v>0</v>
      </c>
      <c r="J59" s="48"/>
      <c r="K59" s="48">
        <f aca="true" t="shared" si="6" ref="K59:K72">SUM(G59+H59)</f>
        <v>7315.7</v>
      </c>
      <c r="L59" s="60"/>
    </row>
    <row r="60" spans="1:12" s="3" customFormat="1" ht="45.75" customHeight="1">
      <c r="A60" s="12"/>
      <c r="B60" s="26" t="s">
        <v>137</v>
      </c>
      <c r="C60" s="54" t="s">
        <v>136</v>
      </c>
      <c r="D60" s="54" t="s">
        <v>138</v>
      </c>
      <c r="E60" s="54"/>
      <c r="F60" s="54"/>
      <c r="G60" s="17">
        <f>SUM(G61+G65+G68)</f>
        <v>2124.2</v>
      </c>
      <c r="H60" s="17">
        <f>SUM(I60+J60)</f>
        <v>0</v>
      </c>
      <c r="I60" s="17">
        <f>SUM(I61+I65+J66+I68)</f>
        <v>0</v>
      </c>
      <c r="J60" s="17">
        <f>SUM(J61+J65)</f>
        <v>0</v>
      </c>
      <c r="K60" s="17">
        <f t="shared" si="6"/>
        <v>2124.2</v>
      </c>
      <c r="L60" s="60"/>
    </row>
    <row r="61" spans="1:12" s="3" customFormat="1" ht="0.75" customHeight="1">
      <c r="A61" s="26"/>
      <c r="B61" s="26" t="s">
        <v>235</v>
      </c>
      <c r="C61" s="54" t="s">
        <v>136</v>
      </c>
      <c r="D61" s="54" t="s">
        <v>138</v>
      </c>
      <c r="E61" s="54" t="s">
        <v>236</v>
      </c>
      <c r="F61" s="54"/>
      <c r="G61" s="17">
        <f>G62</f>
        <v>0</v>
      </c>
      <c r="H61" s="55">
        <f>SUM(I61+J61)</f>
        <v>0</v>
      </c>
      <c r="I61" s="55">
        <f>SUM(I62)</f>
        <v>0</v>
      </c>
      <c r="J61" s="55"/>
      <c r="K61" s="55">
        <f t="shared" si="6"/>
        <v>0</v>
      </c>
      <c r="L61" s="60"/>
    </row>
    <row r="62" spans="1:12" s="3" customFormat="1" ht="48.75" customHeight="1" hidden="1">
      <c r="A62" s="26"/>
      <c r="B62" s="26" t="s">
        <v>237</v>
      </c>
      <c r="C62" s="54" t="s">
        <v>136</v>
      </c>
      <c r="D62" s="54" t="s">
        <v>138</v>
      </c>
      <c r="E62" s="54" t="s">
        <v>238</v>
      </c>
      <c r="F62" s="54"/>
      <c r="G62" s="17">
        <f>SUM(G63+G64)</f>
        <v>0</v>
      </c>
      <c r="H62" s="55">
        <f>SUM(I62+J62)</f>
        <v>0</v>
      </c>
      <c r="I62" s="55">
        <f>SUM(I63+I64)</f>
        <v>0</v>
      </c>
      <c r="J62" s="55"/>
      <c r="K62" s="55">
        <f t="shared" si="6"/>
        <v>0</v>
      </c>
      <c r="L62" s="60"/>
    </row>
    <row r="63" spans="1:12" s="80" customFormat="1" ht="32.25" customHeight="1" hidden="1">
      <c r="A63" s="26"/>
      <c r="B63" s="26" t="s">
        <v>194</v>
      </c>
      <c r="C63" s="54" t="s">
        <v>136</v>
      </c>
      <c r="D63" s="54" t="s">
        <v>138</v>
      </c>
      <c r="E63" s="54" t="s">
        <v>238</v>
      </c>
      <c r="F63" s="54" t="s">
        <v>195</v>
      </c>
      <c r="G63" s="17">
        <v>0</v>
      </c>
      <c r="H63" s="55">
        <f>SUM(I63+J63)</f>
        <v>0</v>
      </c>
      <c r="I63" s="55">
        <v>0</v>
      </c>
      <c r="J63" s="55"/>
      <c r="K63" s="55">
        <f t="shared" si="6"/>
        <v>0</v>
      </c>
      <c r="L63" s="83"/>
    </row>
    <row r="64" spans="1:12" s="80" customFormat="1" ht="16.5" customHeight="1" hidden="1">
      <c r="A64" s="26"/>
      <c r="B64" s="26" t="s">
        <v>239</v>
      </c>
      <c r="C64" s="84" t="s">
        <v>136</v>
      </c>
      <c r="D64" s="84" t="s">
        <v>138</v>
      </c>
      <c r="E64" s="54" t="s">
        <v>240</v>
      </c>
      <c r="F64" s="54" t="s">
        <v>204</v>
      </c>
      <c r="G64" s="17">
        <v>0</v>
      </c>
      <c r="H64" s="55">
        <f>SUM(I64:J64)</f>
        <v>0</v>
      </c>
      <c r="I64" s="55">
        <v>0</v>
      </c>
      <c r="J64" s="55">
        <v>0</v>
      </c>
      <c r="K64" s="55">
        <f t="shared" si="6"/>
        <v>0</v>
      </c>
      <c r="L64" s="83"/>
    </row>
    <row r="65" spans="1:12" s="80" customFormat="1" ht="12.75" hidden="1">
      <c r="A65" s="26"/>
      <c r="B65" s="26" t="s">
        <v>241</v>
      </c>
      <c r="C65" s="54" t="s">
        <v>136</v>
      </c>
      <c r="D65" s="54" t="s">
        <v>138</v>
      </c>
      <c r="E65" s="54" t="s">
        <v>242</v>
      </c>
      <c r="F65" s="54"/>
      <c r="G65" s="17">
        <f>SUM(G66)</f>
        <v>0</v>
      </c>
      <c r="H65" s="55">
        <f aca="true" t="shared" si="7" ref="H65:H70">SUM(I65)</f>
        <v>0</v>
      </c>
      <c r="I65" s="55">
        <f>SUM(I66)</f>
        <v>0</v>
      </c>
      <c r="J65" s="55"/>
      <c r="K65" s="55">
        <f t="shared" si="6"/>
        <v>0</v>
      </c>
      <c r="L65" s="83"/>
    </row>
    <row r="66" spans="1:12" s="80" customFormat="1" ht="12.75" hidden="1">
      <c r="A66" s="26"/>
      <c r="B66" s="26" t="s">
        <v>243</v>
      </c>
      <c r="C66" s="54" t="s">
        <v>136</v>
      </c>
      <c r="D66" s="54" t="s">
        <v>138</v>
      </c>
      <c r="E66" s="54" t="s">
        <v>244</v>
      </c>
      <c r="F66" s="54"/>
      <c r="G66" s="17">
        <f>SUM(G67)</f>
        <v>0</v>
      </c>
      <c r="H66" s="55">
        <f t="shared" si="7"/>
        <v>0</v>
      </c>
      <c r="I66" s="55">
        <f>SUM(I67)</f>
        <v>0</v>
      </c>
      <c r="J66" s="55"/>
      <c r="K66" s="55">
        <f t="shared" si="6"/>
        <v>0</v>
      </c>
      <c r="L66" s="83"/>
    </row>
    <row r="67" spans="1:12" s="80" customFormat="1" ht="12.75" hidden="1">
      <c r="A67" s="26"/>
      <c r="B67" s="26" t="s">
        <v>194</v>
      </c>
      <c r="C67" s="54" t="s">
        <v>136</v>
      </c>
      <c r="D67" s="54" t="s">
        <v>138</v>
      </c>
      <c r="E67" s="54" t="s">
        <v>244</v>
      </c>
      <c r="F67" s="54" t="s">
        <v>195</v>
      </c>
      <c r="G67" s="17">
        <v>0</v>
      </c>
      <c r="H67" s="55">
        <f t="shared" si="7"/>
        <v>0</v>
      </c>
      <c r="I67" s="55">
        <v>0</v>
      </c>
      <c r="J67" s="55"/>
      <c r="K67" s="55">
        <f t="shared" si="6"/>
        <v>0</v>
      </c>
      <c r="L67" s="83"/>
    </row>
    <row r="68" spans="1:12" s="80" customFormat="1" ht="17.25" customHeight="1">
      <c r="A68" s="26"/>
      <c r="B68" s="26" t="s">
        <v>245</v>
      </c>
      <c r="C68" s="82" t="s">
        <v>136</v>
      </c>
      <c r="D68" s="54" t="s">
        <v>138</v>
      </c>
      <c r="E68" s="54" t="s">
        <v>246</v>
      </c>
      <c r="F68" s="82"/>
      <c r="G68" s="17">
        <f>SUM(G70)</f>
        <v>2124.2</v>
      </c>
      <c r="H68" s="17">
        <f t="shared" si="7"/>
        <v>0</v>
      </c>
      <c r="I68" s="17">
        <f>SUM(I70)</f>
        <v>0</v>
      </c>
      <c r="J68" s="17"/>
      <c r="K68" s="55">
        <f t="shared" si="6"/>
        <v>2124.2</v>
      </c>
      <c r="L68" s="83"/>
    </row>
    <row r="69" spans="1:12" s="80" customFormat="1" ht="29.25" customHeight="1">
      <c r="A69" s="26"/>
      <c r="B69" s="26" t="s">
        <v>247</v>
      </c>
      <c r="C69" s="82" t="s">
        <v>136</v>
      </c>
      <c r="D69" s="54" t="s">
        <v>138</v>
      </c>
      <c r="E69" s="54" t="s">
        <v>248</v>
      </c>
      <c r="F69" s="82"/>
      <c r="G69" s="17">
        <f>SUM(G70)</f>
        <v>2124.2</v>
      </c>
      <c r="H69" s="17">
        <f t="shared" si="7"/>
        <v>0</v>
      </c>
      <c r="I69" s="17">
        <f>SUM(I70)</f>
        <v>0</v>
      </c>
      <c r="J69" s="17"/>
      <c r="K69" s="55">
        <f t="shared" si="6"/>
        <v>2124.2</v>
      </c>
      <c r="L69" s="83"/>
    </row>
    <row r="70" spans="1:12" s="80" customFormat="1" ht="14.25" customHeight="1">
      <c r="A70" s="26"/>
      <c r="B70" s="26" t="s">
        <v>239</v>
      </c>
      <c r="C70" s="82" t="s">
        <v>136</v>
      </c>
      <c r="D70" s="54" t="s">
        <v>138</v>
      </c>
      <c r="E70" s="54" t="s">
        <v>248</v>
      </c>
      <c r="F70" s="82" t="s">
        <v>204</v>
      </c>
      <c r="G70" s="17">
        <v>2124.2</v>
      </c>
      <c r="H70" s="17">
        <f t="shared" si="7"/>
        <v>0</v>
      </c>
      <c r="I70" s="17">
        <v>0</v>
      </c>
      <c r="J70" s="17"/>
      <c r="K70" s="55">
        <f t="shared" si="6"/>
        <v>2124.2</v>
      </c>
      <c r="L70" s="83"/>
    </row>
    <row r="71" spans="1:12" s="80" customFormat="1" ht="15" customHeight="1">
      <c r="A71" s="26"/>
      <c r="B71" s="26" t="s">
        <v>139</v>
      </c>
      <c r="C71" s="54" t="s">
        <v>136</v>
      </c>
      <c r="D71" s="54" t="s">
        <v>140</v>
      </c>
      <c r="E71" s="54"/>
      <c r="F71" s="54"/>
      <c r="G71" s="17">
        <f>SUM(G72)</f>
        <v>4268.3</v>
      </c>
      <c r="H71" s="55">
        <f>SUM(I71+J71)</f>
        <v>0</v>
      </c>
      <c r="I71" s="55">
        <f>SUM(I72)</f>
        <v>0</v>
      </c>
      <c r="J71" s="55"/>
      <c r="K71" s="55">
        <f t="shared" si="6"/>
        <v>4268.3</v>
      </c>
      <c r="L71" s="83"/>
    </row>
    <row r="72" spans="1:12" s="80" customFormat="1" ht="17.25" customHeight="1">
      <c r="A72" s="26"/>
      <c r="B72" s="26" t="s">
        <v>213</v>
      </c>
      <c r="C72" s="54" t="s">
        <v>136</v>
      </c>
      <c r="D72" s="54" t="s">
        <v>140</v>
      </c>
      <c r="E72" s="54" t="s">
        <v>214</v>
      </c>
      <c r="F72" s="54"/>
      <c r="G72" s="17">
        <f>SUM(G73)</f>
        <v>4268.3</v>
      </c>
      <c r="H72" s="55">
        <f>SUM(I72+J72)</f>
        <v>0</v>
      </c>
      <c r="I72" s="55">
        <f>SUM(I73)</f>
        <v>0</v>
      </c>
      <c r="J72" s="55"/>
      <c r="K72" s="55">
        <f t="shared" si="6"/>
        <v>4268.3</v>
      </c>
      <c r="L72" s="83"/>
    </row>
    <row r="73" spans="1:12" s="80" customFormat="1" ht="12.75">
      <c r="A73" s="26"/>
      <c r="B73" s="26" t="s">
        <v>215</v>
      </c>
      <c r="C73" s="54" t="s">
        <v>136</v>
      </c>
      <c r="D73" s="54" t="s">
        <v>140</v>
      </c>
      <c r="E73" s="54" t="s">
        <v>216</v>
      </c>
      <c r="F73" s="54"/>
      <c r="G73" s="17">
        <f>SUM(G76)</f>
        <v>4268.3</v>
      </c>
      <c r="H73" s="17">
        <f>SUM(H74+H76)</f>
        <v>0</v>
      </c>
      <c r="I73" s="17">
        <f>SUM(I76)</f>
        <v>0</v>
      </c>
      <c r="J73" s="17">
        <f>SUM(J74+J76)</f>
        <v>0</v>
      </c>
      <c r="K73" s="17">
        <f>SUM(K74+K76)</f>
        <v>4268.3</v>
      </c>
      <c r="L73" s="83"/>
    </row>
    <row r="74" spans="1:12" s="80" customFormat="1" ht="60.75" customHeight="1" hidden="1">
      <c r="A74" s="26"/>
      <c r="B74" s="26" t="s">
        <v>249</v>
      </c>
      <c r="C74" s="54" t="s">
        <v>136</v>
      </c>
      <c r="D74" s="54" t="s">
        <v>140</v>
      </c>
      <c r="E74" s="54" t="s">
        <v>250</v>
      </c>
      <c r="F74" s="54"/>
      <c r="G74" s="17">
        <f>SUM(G75)</f>
        <v>0</v>
      </c>
      <c r="H74" s="55">
        <f>SUM(I74+J74)</f>
        <v>0</v>
      </c>
      <c r="I74" s="55">
        <f>SUM(I75)</f>
        <v>0</v>
      </c>
      <c r="J74" s="55"/>
      <c r="K74" s="55">
        <f aca="true" t="shared" si="8" ref="K74:K99">SUM(G74+H74)</f>
        <v>0</v>
      </c>
      <c r="L74" s="83"/>
    </row>
    <row r="75" spans="1:12" s="80" customFormat="1" ht="12.75" hidden="1">
      <c r="A75" s="26"/>
      <c r="B75" s="26" t="s">
        <v>194</v>
      </c>
      <c r="C75" s="54" t="s">
        <v>136</v>
      </c>
      <c r="D75" s="54" t="s">
        <v>140</v>
      </c>
      <c r="E75" s="54" t="s">
        <v>250</v>
      </c>
      <c r="F75" s="54" t="s">
        <v>195</v>
      </c>
      <c r="G75" s="17">
        <v>0</v>
      </c>
      <c r="H75" s="55">
        <f>SUM(I75)</f>
        <v>0</v>
      </c>
      <c r="I75" s="55">
        <v>0</v>
      </c>
      <c r="J75" s="55"/>
      <c r="K75" s="55">
        <f t="shared" si="8"/>
        <v>0</v>
      </c>
      <c r="L75" s="83"/>
    </row>
    <row r="76" spans="1:15" s="80" customFormat="1" ht="12.75">
      <c r="A76" s="26"/>
      <c r="B76" s="26" t="s">
        <v>251</v>
      </c>
      <c r="C76" s="54" t="s">
        <v>136</v>
      </c>
      <c r="D76" s="54" t="s">
        <v>140</v>
      </c>
      <c r="E76" s="85" t="s">
        <v>252</v>
      </c>
      <c r="F76" s="85"/>
      <c r="G76" s="17">
        <f>SUM(G79+G77+G78)</f>
        <v>4268.3</v>
      </c>
      <c r="H76" s="17">
        <f>SUM(H79+H77+H78)</f>
        <v>0</v>
      </c>
      <c r="I76" s="17">
        <f>SUM(I79+I77+I78)</f>
        <v>0</v>
      </c>
      <c r="J76" s="17">
        <f>SUM(J79+J77+J78)</f>
        <v>0</v>
      </c>
      <c r="K76" s="17">
        <f>SUM(K79+K77+K78)</f>
        <v>4268.3</v>
      </c>
      <c r="L76" s="83"/>
      <c r="O76" s="83"/>
    </row>
    <row r="77" spans="1:15" s="80" customFormat="1" ht="12.75" hidden="1">
      <c r="A77" s="26"/>
      <c r="B77" s="26" t="s">
        <v>253</v>
      </c>
      <c r="C77" s="54" t="s">
        <v>136</v>
      </c>
      <c r="D77" s="54" t="s">
        <v>140</v>
      </c>
      <c r="E77" s="54" t="s">
        <v>252</v>
      </c>
      <c r="F77" s="54">
        <v>410</v>
      </c>
      <c r="G77" s="17">
        <v>0</v>
      </c>
      <c r="H77" s="55">
        <f>SUM(I77:J77)</f>
        <v>0</v>
      </c>
      <c r="I77" s="55">
        <v>0</v>
      </c>
      <c r="J77" s="55">
        <v>0</v>
      </c>
      <c r="K77" s="55">
        <f t="shared" si="8"/>
        <v>0</v>
      </c>
      <c r="L77" s="83"/>
      <c r="O77" s="83"/>
    </row>
    <row r="78" spans="1:15" s="80" customFormat="1" ht="63.75" customHeight="1">
      <c r="A78" s="26"/>
      <c r="B78" s="26" t="s">
        <v>254</v>
      </c>
      <c r="C78" s="54" t="s">
        <v>136</v>
      </c>
      <c r="D78" s="54" t="s">
        <v>140</v>
      </c>
      <c r="E78" s="54" t="s">
        <v>252</v>
      </c>
      <c r="F78" s="54" t="s">
        <v>255</v>
      </c>
      <c r="G78" s="17">
        <v>323.4</v>
      </c>
      <c r="H78" s="55">
        <f>SUM(I78:J78)</f>
        <v>0</v>
      </c>
      <c r="I78" s="55">
        <v>0</v>
      </c>
      <c r="J78" s="55">
        <v>0</v>
      </c>
      <c r="K78" s="55">
        <f>SUM(G78+H78)</f>
        <v>323.4</v>
      </c>
      <c r="L78" s="83"/>
      <c r="O78" s="83"/>
    </row>
    <row r="79" spans="1:12" s="80" customFormat="1" ht="32.25" customHeight="1">
      <c r="A79" s="26"/>
      <c r="B79" s="26" t="s">
        <v>194</v>
      </c>
      <c r="C79" s="54" t="s">
        <v>136</v>
      </c>
      <c r="D79" s="54" t="s">
        <v>140</v>
      </c>
      <c r="E79" s="85" t="s">
        <v>252</v>
      </c>
      <c r="F79" s="54">
        <v>240</v>
      </c>
      <c r="G79" s="17">
        <v>3944.9</v>
      </c>
      <c r="H79" s="55">
        <f>SUM(I79:J79)</f>
        <v>0</v>
      </c>
      <c r="I79" s="55">
        <v>0</v>
      </c>
      <c r="J79" s="55">
        <v>0</v>
      </c>
      <c r="K79" s="55">
        <f t="shared" si="8"/>
        <v>3944.9</v>
      </c>
      <c r="L79" s="83"/>
    </row>
    <row r="80" spans="1:11" s="60" customFormat="1" ht="30.75" customHeight="1">
      <c r="A80" s="26"/>
      <c r="B80" s="26" t="s">
        <v>141</v>
      </c>
      <c r="C80" s="54" t="s">
        <v>136</v>
      </c>
      <c r="D80" s="54" t="s">
        <v>142</v>
      </c>
      <c r="E80" s="54"/>
      <c r="F80" s="54"/>
      <c r="G80" s="17">
        <f>SUM(G81)</f>
        <v>923.2</v>
      </c>
      <c r="H80" s="55">
        <f aca="true" t="shared" si="9" ref="H80:H92">SUM(I80+J80)</f>
        <v>0</v>
      </c>
      <c r="I80" s="55">
        <f>SUM(I81)</f>
        <v>0</v>
      </c>
      <c r="J80" s="55"/>
      <c r="K80" s="55">
        <f t="shared" si="8"/>
        <v>923.2</v>
      </c>
    </row>
    <row r="81" spans="1:12" s="3" customFormat="1" ht="16.5" customHeight="1">
      <c r="A81" s="26"/>
      <c r="B81" s="26" t="s">
        <v>213</v>
      </c>
      <c r="C81" s="54" t="s">
        <v>136</v>
      </c>
      <c r="D81" s="54" t="s">
        <v>142</v>
      </c>
      <c r="E81" s="54" t="s">
        <v>214</v>
      </c>
      <c r="F81" s="54"/>
      <c r="G81" s="17">
        <f>SUM(G82)</f>
        <v>923.2</v>
      </c>
      <c r="H81" s="55">
        <f t="shared" si="9"/>
        <v>0</v>
      </c>
      <c r="I81" s="55">
        <f>SUM(I82)</f>
        <v>0</v>
      </c>
      <c r="J81" s="55"/>
      <c r="K81" s="55">
        <f t="shared" si="8"/>
        <v>923.2</v>
      </c>
      <c r="L81" s="60"/>
    </row>
    <row r="82" spans="1:12" s="3" customFormat="1" ht="14.25" customHeight="1">
      <c r="A82" s="26"/>
      <c r="B82" s="26" t="s">
        <v>215</v>
      </c>
      <c r="C82" s="54" t="s">
        <v>136</v>
      </c>
      <c r="D82" s="54" t="s">
        <v>142</v>
      </c>
      <c r="E82" s="54" t="s">
        <v>216</v>
      </c>
      <c r="F82" s="54"/>
      <c r="G82" s="17">
        <f>SUM(G83+G85+G87+G89)</f>
        <v>923.2</v>
      </c>
      <c r="H82" s="55">
        <f t="shared" si="9"/>
        <v>0</v>
      </c>
      <c r="I82" s="55">
        <f>SUM(I83+I85+I87+I89)</f>
        <v>0</v>
      </c>
      <c r="J82" s="55"/>
      <c r="K82" s="55">
        <f t="shared" si="8"/>
        <v>923.2</v>
      </c>
      <c r="L82" s="60"/>
    </row>
    <row r="83" spans="1:12" s="3" customFormat="1" ht="78" customHeight="1">
      <c r="A83" s="86"/>
      <c r="B83" s="26" t="s">
        <v>256</v>
      </c>
      <c r="C83" s="54" t="s">
        <v>136</v>
      </c>
      <c r="D83" s="54" t="s">
        <v>142</v>
      </c>
      <c r="E83" s="54" t="s">
        <v>257</v>
      </c>
      <c r="F83" s="54"/>
      <c r="G83" s="17">
        <f>SUM(G84)</f>
        <v>299</v>
      </c>
      <c r="H83" s="55">
        <f t="shared" si="9"/>
        <v>0</v>
      </c>
      <c r="I83" s="55">
        <f>SUM(I84)</f>
        <v>0</v>
      </c>
      <c r="J83" s="55"/>
      <c r="K83" s="55">
        <f t="shared" si="8"/>
        <v>299</v>
      </c>
      <c r="L83" s="60"/>
    </row>
    <row r="84" spans="1:12" s="3" customFormat="1" ht="31.5" customHeight="1">
      <c r="A84" s="86"/>
      <c r="B84" s="26" t="s">
        <v>194</v>
      </c>
      <c r="C84" s="54" t="s">
        <v>136</v>
      </c>
      <c r="D84" s="54" t="s">
        <v>142</v>
      </c>
      <c r="E84" s="54" t="s">
        <v>257</v>
      </c>
      <c r="F84" s="54" t="s">
        <v>195</v>
      </c>
      <c r="G84" s="17">
        <v>299</v>
      </c>
      <c r="H84" s="55">
        <f t="shared" si="9"/>
        <v>0</v>
      </c>
      <c r="I84" s="55">
        <v>0</v>
      </c>
      <c r="J84" s="55"/>
      <c r="K84" s="55">
        <f t="shared" si="8"/>
        <v>299</v>
      </c>
      <c r="L84" s="60"/>
    </row>
    <row r="85" spans="1:12" s="3" customFormat="1" ht="78" customHeight="1">
      <c r="A85" s="86"/>
      <c r="B85" s="26" t="s">
        <v>258</v>
      </c>
      <c r="C85" s="54" t="s">
        <v>136</v>
      </c>
      <c r="D85" s="54" t="s">
        <v>142</v>
      </c>
      <c r="E85" s="54" t="s">
        <v>259</v>
      </c>
      <c r="F85" s="54"/>
      <c r="G85" s="17">
        <f>SUM(G86)</f>
        <v>141</v>
      </c>
      <c r="H85" s="55">
        <f t="shared" si="9"/>
        <v>0</v>
      </c>
      <c r="I85" s="55">
        <f>SUM(I86)</f>
        <v>0</v>
      </c>
      <c r="J85" s="55"/>
      <c r="K85" s="55">
        <f t="shared" si="8"/>
        <v>141</v>
      </c>
      <c r="L85" s="60"/>
    </row>
    <row r="86" spans="1:12" s="3" customFormat="1" ht="31.5" customHeight="1">
      <c r="A86" s="86"/>
      <c r="B86" s="26" t="s">
        <v>194</v>
      </c>
      <c r="C86" s="54" t="s">
        <v>136</v>
      </c>
      <c r="D86" s="54" t="s">
        <v>142</v>
      </c>
      <c r="E86" s="54" t="s">
        <v>259</v>
      </c>
      <c r="F86" s="54" t="s">
        <v>195</v>
      </c>
      <c r="G86" s="17">
        <v>141</v>
      </c>
      <c r="H86" s="55">
        <f t="shared" si="9"/>
        <v>0</v>
      </c>
      <c r="I86" s="55">
        <v>0</v>
      </c>
      <c r="J86" s="55"/>
      <c r="K86" s="55">
        <f t="shared" si="8"/>
        <v>141</v>
      </c>
      <c r="L86" s="60"/>
    </row>
    <row r="87" spans="1:12" s="3" customFormat="1" ht="12.75" hidden="1">
      <c r="A87" s="86"/>
      <c r="B87" s="26" t="s">
        <v>260</v>
      </c>
      <c r="C87" s="54" t="s">
        <v>136</v>
      </c>
      <c r="D87" s="54" t="s">
        <v>142</v>
      </c>
      <c r="E87" s="54" t="s">
        <v>261</v>
      </c>
      <c r="F87" s="54"/>
      <c r="G87" s="17">
        <f>SUM(G88)</f>
        <v>0</v>
      </c>
      <c r="H87" s="55">
        <f t="shared" si="9"/>
        <v>0</v>
      </c>
      <c r="I87" s="55">
        <f>SUM(I88)</f>
        <v>0</v>
      </c>
      <c r="J87" s="55"/>
      <c r="K87" s="55">
        <f t="shared" si="8"/>
        <v>0</v>
      </c>
      <c r="L87" s="60"/>
    </row>
    <row r="88" spans="1:12" s="3" customFormat="1" ht="12.75" hidden="1">
      <c r="A88" s="86"/>
      <c r="B88" s="26" t="s">
        <v>194</v>
      </c>
      <c r="C88" s="54" t="s">
        <v>136</v>
      </c>
      <c r="D88" s="54" t="s">
        <v>142</v>
      </c>
      <c r="E88" s="54" t="s">
        <v>261</v>
      </c>
      <c r="F88" s="54" t="s">
        <v>195</v>
      </c>
      <c r="G88" s="17">
        <v>0</v>
      </c>
      <c r="H88" s="55">
        <f t="shared" si="9"/>
        <v>0</v>
      </c>
      <c r="I88" s="55">
        <v>0</v>
      </c>
      <c r="J88" s="55"/>
      <c r="K88" s="55">
        <f t="shared" si="8"/>
        <v>0</v>
      </c>
      <c r="L88" s="60"/>
    </row>
    <row r="89" spans="1:14" s="3" customFormat="1" ht="30.75" customHeight="1">
      <c r="A89" s="86"/>
      <c r="B89" s="26" t="s">
        <v>262</v>
      </c>
      <c r="C89" s="54" t="s">
        <v>136</v>
      </c>
      <c r="D89" s="54" t="s">
        <v>142</v>
      </c>
      <c r="E89" s="54" t="s">
        <v>263</v>
      </c>
      <c r="F89" s="54"/>
      <c r="G89" s="17">
        <f>SUM(G90+G91)</f>
        <v>483.2</v>
      </c>
      <c r="H89" s="17">
        <f aca="true" t="shared" si="10" ref="H89:N89">SUM(H90+H91)</f>
        <v>0</v>
      </c>
      <c r="I89" s="17">
        <f t="shared" si="10"/>
        <v>0</v>
      </c>
      <c r="J89" s="17">
        <f t="shared" si="10"/>
        <v>0</v>
      </c>
      <c r="K89" s="17">
        <f t="shared" si="10"/>
        <v>483.2</v>
      </c>
      <c r="L89" s="17">
        <f t="shared" si="10"/>
        <v>0</v>
      </c>
      <c r="M89" s="17">
        <f t="shared" si="10"/>
        <v>0</v>
      </c>
      <c r="N89" s="17">
        <f t="shared" si="10"/>
        <v>0</v>
      </c>
    </row>
    <row r="90" spans="1:12" s="3" customFormat="1" ht="12.75" hidden="1">
      <c r="A90" s="86"/>
      <c r="B90" s="26" t="s">
        <v>253</v>
      </c>
      <c r="C90" s="54" t="s">
        <v>136</v>
      </c>
      <c r="D90" s="54" t="s">
        <v>142</v>
      </c>
      <c r="E90" s="54" t="s">
        <v>263</v>
      </c>
      <c r="F90" s="54" t="s">
        <v>264</v>
      </c>
      <c r="G90" s="17">
        <v>0</v>
      </c>
      <c r="H90" s="55">
        <f>SUM(I90+J90)</f>
        <v>0</v>
      </c>
      <c r="I90" s="55">
        <v>0</v>
      </c>
      <c r="J90" s="55"/>
      <c r="K90" s="55">
        <f t="shared" si="8"/>
        <v>0</v>
      </c>
      <c r="L90" s="60"/>
    </row>
    <row r="91" spans="1:12" s="3" customFormat="1" ht="61.5" customHeight="1">
      <c r="A91" s="86"/>
      <c r="B91" s="26" t="s">
        <v>254</v>
      </c>
      <c r="C91" s="54" t="s">
        <v>136</v>
      </c>
      <c r="D91" s="54" t="s">
        <v>142</v>
      </c>
      <c r="E91" s="54" t="s">
        <v>263</v>
      </c>
      <c r="F91" s="54" t="s">
        <v>255</v>
      </c>
      <c r="G91" s="17">
        <v>483.2</v>
      </c>
      <c r="H91" s="55">
        <f>SUM(I91+J91)</f>
        <v>0</v>
      </c>
      <c r="I91" s="55">
        <v>0</v>
      </c>
      <c r="J91" s="55"/>
      <c r="K91" s="55">
        <f>SUM(G91+H91)</f>
        <v>483.2</v>
      </c>
      <c r="L91" s="60"/>
    </row>
    <row r="92" spans="1:12" s="3" customFormat="1" ht="14.25" customHeight="1">
      <c r="A92" s="12" t="s">
        <v>143</v>
      </c>
      <c r="B92" s="12" t="s">
        <v>144</v>
      </c>
      <c r="C92" s="51" t="s">
        <v>129</v>
      </c>
      <c r="D92" s="51"/>
      <c r="E92" s="51"/>
      <c r="F92" s="54"/>
      <c r="G92" s="13">
        <f>SUM(G111+G100+G93)</f>
        <v>60016.6</v>
      </c>
      <c r="H92" s="48">
        <f t="shared" si="9"/>
        <v>-460</v>
      </c>
      <c r="I92" s="48">
        <f>SUM(I111+I100+I93)</f>
        <v>-460</v>
      </c>
      <c r="J92" s="48">
        <f>SUM(J111+J100)</f>
        <v>0</v>
      </c>
      <c r="K92" s="48">
        <f>SUM(G92+H92)</f>
        <v>59556.6</v>
      </c>
      <c r="L92" s="60"/>
    </row>
    <row r="93" spans="1:12" s="3" customFormat="1" ht="15" customHeight="1">
      <c r="A93" s="12"/>
      <c r="B93" s="26" t="s">
        <v>145</v>
      </c>
      <c r="C93" s="54" t="s">
        <v>129</v>
      </c>
      <c r="D93" s="54" t="s">
        <v>146</v>
      </c>
      <c r="E93" s="54"/>
      <c r="F93" s="54"/>
      <c r="G93" s="17">
        <f>SUM(G94)</f>
        <v>501.3</v>
      </c>
      <c r="H93" s="55">
        <f>SUM(I93+J93)</f>
        <v>0</v>
      </c>
      <c r="I93" s="55">
        <f>SUM(I94)</f>
        <v>0</v>
      </c>
      <c r="J93" s="55">
        <f>SUM(J94)</f>
        <v>0</v>
      </c>
      <c r="K93" s="55">
        <f t="shared" si="8"/>
        <v>501.3</v>
      </c>
      <c r="L93" s="60"/>
    </row>
    <row r="94" spans="1:12" s="3" customFormat="1" ht="16.5" customHeight="1">
      <c r="A94" s="12"/>
      <c r="B94" s="26" t="s">
        <v>213</v>
      </c>
      <c r="C94" s="54" t="s">
        <v>129</v>
      </c>
      <c r="D94" s="54" t="s">
        <v>146</v>
      </c>
      <c r="E94" s="54" t="s">
        <v>214</v>
      </c>
      <c r="F94" s="54"/>
      <c r="G94" s="17">
        <f>SUM(G95)</f>
        <v>501.3</v>
      </c>
      <c r="H94" s="55">
        <f>SUM(I94+J94)</f>
        <v>0</v>
      </c>
      <c r="I94" s="17">
        <f>SUM(I95)</f>
        <v>0</v>
      </c>
      <c r="J94" s="17">
        <f>SUM(J95)</f>
        <v>0</v>
      </c>
      <c r="K94" s="55">
        <f t="shared" si="8"/>
        <v>501.3</v>
      </c>
      <c r="L94" s="60"/>
    </row>
    <row r="95" spans="1:12" s="3" customFormat="1" ht="15.75" customHeight="1">
      <c r="A95" s="12"/>
      <c r="B95" s="26" t="s">
        <v>215</v>
      </c>
      <c r="C95" s="54" t="s">
        <v>129</v>
      </c>
      <c r="D95" s="54" t="s">
        <v>146</v>
      </c>
      <c r="E95" s="54" t="s">
        <v>216</v>
      </c>
      <c r="F95" s="54"/>
      <c r="G95" s="17">
        <f>SUM(G96)</f>
        <v>501.3</v>
      </c>
      <c r="H95" s="55">
        <f>SUM(I95)</f>
        <v>0</v>
      </c>
      <c r="I95" s="55">
        <f>SUM(I96)</f>
        <v>0</v>
      </c>
      <c r="J95" s="55"/>
      <c r="K95" s="55">
        <f t="shared" si="8"/>
        <v>501.3</v>
      </c>
      <c r="L95" s="60"/>
    </row>
    <row r="96" spans="1:12" s="3" customFormat="1" ht="63" customHeight="1">
      <c r="A96" s="12"/>
      <c r="B96" s="26" t="s">
        <v>265</v>
      </c>
      <c r="C96" s="54" t="s">
        <v>129</v>
      </c>
      <c r="D96" s="54" t="s">
        <v>146</v>
      </c>
      <c r="E96" s="54" t="s">
        <v>266</v>
      </c>
      <c r="F96" s="54"/>
      <c r="G96" s="17">
        <f>SUM(G99+G97+G98)</f>
        <v>501.3</v>
      </c>
      <c r="H96" s="17">
        <f>SUM(H99+H97+H98)</f>
        <v>0</v>
      </c>
      <c r="I96" s="17">
        <f>SUM(I99+I97+I98)</f>
        <v>0</v>
      </c>
      <c r="J96" s="17">
        <f>SUM(J99+J97+J98)</f>
        <v>0</v>
      </c>
      <c r="K96" s="17">
        <f>SUM(K99+K97+K98)</f>
        <v>501.3</v>
      </c>
      <c r="L96" s="60"/>
    </row>
    <row r="97" spans="1:15" s="3" customFormat="1" ht="0.75" customHeight="1" hidden="1">
      <c r="A97" s="12"/>
      <c r="B97" s="26" t="s">
        <v>253</v>
      </c>
      <c r="C97" s="54" t="s">
        <v>129</v>
      </c>
      <c r="D97" s="54" t="s">
        <v>146</v>
      </c>
      <c r="E97" s="54" t="s">
        <v>266</v>
      </c>
      <c r="F97" s="54" t="s">
        <v>264</v>
      </c>
      <c r="G97" s="17">
        <v>0</v>
      </c>
      <c r="H97" s="55">
        <f>SUM(I97)</f>
        <v>0</v>
      </c>
      <c r="I97" s="55">
        <v>0</v>
      </c>
      <c r="J97" s="55"/>
      <c r="K97" s="55">
        <f t="shared" si="8"/>
        <v>0</v>
      </c>
      <c r="L97" s="60"/>
      <c r="O97" s="60"/>
    </row>
    <row r="98" spans="1:15" s="3" customFormat="1" ht="12.75">
      <c r="A98" s="12"/>
      <c r="B98" s="26" t="s">
        <v>254</v>
      </c>
      <c r="C98" s="54" t="s">
        <v>129</v>
      </c>
      <c r="D98" s="54" t="s">
        <v>146</v>
      </c>
      <c r="E98" s="54" t="s">
        <v>266</v>
      </c>
      <c r="F98" s="54" t="s">
        <v>255</v>
      </c>
      <c r="G98" s="17">
        <v>360</v>
      </c>
      <c r="H98" s="55">
        <f>SUM(I98)</f>
        <v>0</v>
      </c>
      <c r="I98" s="55">
        <v>0</v>
      </c>
      <c r="J98" s="55"/>
      <c r="K98" s="55">
        <f>SUM(G98+H98)</f>
        <v>360</v>
      </c>
      <c r="L98" s="60"/>
      <c r="O98" s="60"/>
    </row>
    <row r="99" spans="1:12" s="3" customFormat="1" ht="12.75">
      <c r="A99" s="12"/>
      <c r="B99" s="26" t="s">
        <v>194</v>
      </c>
      <c r="C99" s="54" t="s">
        <v>129</v>
      </c>
      <c r="D99" s="54" t="s">
        <v>146</v>
      </c>
      <c r="E99" s="54" t="s">
        <v>266</v>
      </c>
      <c r="F99" s="54" t="s">
        <v>195</v>
      </c>
      <c r="G99" s="17">
        <v>141.3</v>
      </c>
      <c r="H99" s="55">
        <f>SUM(I99)</f>
        <v>0</v>
      </c>
      <c r="I99" s="55">
        <v>0</v>
      </c>
      <c r="J99" s="55"/>
      <c r="K99" s="55">
        <f t="shared" si="8"/>
        <v>141.3</v>
      </c>
      <c r="L99" s="60"/>
    </row>
    <row r="100" spans="1:12" s="3" customFormat="1" ht="15.75" customHeight="1">
      <c r="A100" s="12"/>
      <c r="B100" s="26" t="s">
        <v>147</v>
      </c>
      <c r="C100" s="54" t="s">
        <v>129</v>
      </c>
      <c r="D100" s="54" t="s">
        <v>138</v>
      </c>
      <c r="E100" s="51"/>
      <c r="F100" s="54"/>
      <c r="G100" s="17">
        <f>SUM(G101+G108+G103)</f>
        <v>48846.7</v>
      </c>
      <c r="H100" s="17">
        <f>SUM(H101+H103+H108)</f>
        <v>-460</v>
      </c>
      <c r="I100" s="17">
        <f>SUM(I101+I108)</f>
        <v>-460</v>
      </c>
      <c r="J100" s="17">
        <f>SUM(J101+J103)</f>
        <v>0</v>
      </c>
      <c r="K100" s="17">
        <f>SUM(K101+K103+K108)</f>
        <v>48386.7</v>
      </c>
      <c r="L100" s="60"/>
    </row>
    <row r="101" spans="1:12" s="3" customFormat="1" ht="30" customHeight="1">
      <c r="A101" s="12"/>
      <c r="B101" s="26" t="s">
        <v>267</v>
      </c>
      <c r="C101" s="54" t="s">
        <v>129</v>
      </c>
      <c r="D101" s="54" t="s">
        <v>138</v>
      </c>
      <c r="E101" s="54" t="s">
        <v>268</v>
      </c>
      <c r="F101" s="54"/>
      <c r="G101" s="17">
        <f>SUM(G102)</f>
        <v>15295.7</v>
      </c>
      <c r="H101" s="55">
        <f aca="true" t="shared" si="11" ref="H101:H108">SUM(I101+J101)</f>
        <v>-460</v>
      </c>
      <c r="I101" s="55">
        <f>SUM(I102)</f>
        <v>-460</v>
      </c>
      <c r="J101" s="55">
        <f>SUM(J102)</f>
        <v>0</v>
      </c>
      <c r="K101" s="55">
        <f>SUM(K102)</f>
        <v>14835.7</v>
      </c>
      <c r="L101" s="60"/>
    </row>
    <row r="102" spans="1:15" s="3" customFormat="1" ht="31.5" customHeight="1">
      <c r="A102" s="12"/>
      <c r="B102" s="26" t="s">
        <v>194</v>
      </c>
      <c r="C102" s="54" t="s">
        <v>129</v>
      </c>
      <c r="D102" s="54" t="s">
        <v>138</v>
      </c>
      <c r="E102" s="54" t="s">
        <v>268</v>
      </c>
      <c r="F102" s="54" t="s">
        <v>195</v>
      </c>
      <c r="G102" s="17">
        <v>15295.7</v>
      </c>
      <c r="H102" s="55">
        <f>SUM(I102+J102)</f>
        <v>-460</v>
      </c>
      <c r="I102" s="55">
        <v>-460</v>
      </c>
      <c r="J102" s="55"/>
      <c r="K102" s="55">
        <f aca="true" t="shared" si="12" ref="K102:K113">SUM(G102+H102)</f>
        <v>14835.7</v>
      </c>
      <c r="L102" s="60"/>
      <c r="O102" s="60"/>
    </row>
    <row r="103" spans="1:15" s="3" customFormat="1" ht="14.25" customHeight="1">
      <c r="A103" s="12"/>
      <c r="B103" s="26" t="s">
        <v>269</v>
      </c>
      <c r="C103" s="87" t="s">
        <v>129</v>
      </c>
      <c r="D103" s="87" t="s">
        <v>138</v>
      </c>
      <c r="E103" s="54" t="s">
        <v>270</v>
      </c>
      <c r="F103" s="87"/>
      <c r="G103" s="17">
        <f>SUM(G104+G106)</f>
        <v>33551</v>
      </c>
      <c r="H103" s="55">
        <f t="shared" si="11"/>
        <v>0</v>
      </c>
      <c r="I103" s="55">
        <f>SUM(I104)</f>
        <v>0</v>
      </c>
      <c r="J103" s="55">
        <f>SUM(J104+J106)</f>
        <v>0</v>
      </c>
      <c r="K103" s="55">
        <f>SUM(G103+H103)</f>
        <v>33551</v>
      </c>
      <c r="L103" s="60"/>
      <c r="O103" s="60"/>
    </row>
    <row r="104" spans="1:15" s="3" customFormat="1" ht="48" customHeight="1">
      <c r="A104" s="12"/>
      <c r="B104" s="26" t="s">
        <v>271</v>
      </c>
      <c r="C104" s="87" t="s">
        <v>129</v>
      </c>
      <c r="D104" s="87" t="s">
        <v>138</v>
      </c>
      <c r="E104" s="54" t="s">
        <v>272</v>
      </c>
      <c r="F104" s="87"/>
      <c r="G104" s="17">
        <f>SUM(G105)</f>
        <v>26298</v>
      </c>
      <c r="H104" s="55">
        <f t="shared" si="11"/>
        <v>0</v>
      </c>
      <c r="I104" s="55">
        <f>SUM(I105)</f>
        <v>0</v>
      </c>
      <c r="J104" s="55">
        <f>SUM(J105)</f>
        <v>0</v>
      </c>
      <c r="K104" s="55">
        <f>SUM(G104+H104)</f>
        <v>26298</v>
      </c>
      <c r="L104" s="60"/>
      <c r="O104" s="60"/>
    </row>
    <row r="105" spans="1:15" s="3" customFormat="1" ht="31.5" customHeight="1">
      <c r="A105" s="12"/>
      <c r="B105" s="26" t="s">
        <v>194</v>
      </c>
      <c r="C105" s="87" t="s">
        <v>129</v>
      </c>
      <c r="D105" s="87" t="s">
        <v>138</v>
      </c>
      <c r="E105" s="54" t="s">
        <v>272</v>
      </c>
      <c r="F105" s="87" t="s">
        <v>195</v>
      </c>
      <c r="G105" s="17">
        <v>26298</v>
      </c>
      <c r="H105" s="55">
        <f t="shared" si="11"/>
        <v>0</v>
      </c>
      <c r="I105" s="55">
        <v>0</v>
      </c>
      <c r="J105" s="55">
        <v>0</v>
      </c>
      <c r="K105" s="55">
        <f>SUM(G105+H105)</f>
        <v>26298</v>
      </c>
      <c r="L105" s="60"/>
      <c r="O105" s="60"/>
    </row>
    <row r="106" spans="1:12" s="3" customFormat="1" ht="45.75" customHeight="1">
      <c r="A106" s="12"/>
      <c r="B106" s="26" t="s">
        <v>271</v>
      </c>
      <c r="C106" s="87" t="s">
        <v>129</v>
      </c>
      <c r="D106" s="87" t="s">
        <v>138</v>
      </c>
      <c r="E106" s="54" t="s">
        <v>273</v>
      </c>
      <c r="F106" s="87"/>
      <c r="G106" s="17">
        <f>SUM(G107)</f>
        <v>7253</v>
      </c>
      <c r="H106" s="55">
        <f t="shared" si="11"/>
        <v>0</v>
      </c>
      <c r="I106" s="55"/>
      <c r="J106" s="55">
        <f>SUM(J107)</f>
        <v>0</v>
      </c>
      <c r="K106" s="55">
        <f>SUM(G106+H106)</f>
        <v>7253</v>
      </c>
      <c r="L106" s="60"/>
    </row>
    <row r="107" spans="1:12" s="3" customFormat="1" ht="33.75" customHeight="1">
      <c r="A107" s="12"/>
      <c r="B107" s="26" t="s">
        <v>194</v>
      </c>
      <c r="C107" s="87" t="s">
        <v>129</v>
      </c>
      <c r="D107" s="87" t="s">
        <v>138</v>
      </c>
      <c r="E107" s="54" t="s">
        <v>273</v>
      </c>
      <c r="F107" s="87" t="s">
        <v>195</v>
      </c>
      <c r="G107" s="17">
        <v>7253</v>
      </c>
      <c r="H107" s="55">
        <f t="shared" si="11"/>
        <v>0</v>
      </c>
      <c r="I107" s="55">
        <v>0</v>
      </c>
      <c r="J107" s="55">
        <v>0</v>
      </c>
      <c r="K107" s="55">
        <f>SUM(G107+H107)</f>
        <v>7253</v>
      </c>
      <c r="L107" s="60"/>
    </row>
    <row r="108" spans="1:12" s="3" customFormat="1" ht="15" customHeight="1" hidden="1">
      <c r="A108" s="12"/>
      <c r="B108" s="26" t="s">
        <v>215</v>
      </c>
      <c r="C108" s="54" t="s">
        <v>129</v>
      </c>
      <c r="D108" s="54" t="s">
        <v>138</v>
      </c>
      <c r="E108" s="85" t="s">
        <v>216</v>
      </c>
      <c r="F108" s="85"/>
      <c r="G108" s="17">
        <f>SUM(G109)</f>
        <v>0</v>
      </c>
      <c r="H108" s="55">
        <f t="shared" si="11"/>
        <v>0</v>
      </c>
      <c r="I108" s="17">
        <f>SUM(I109)</f>
        <v>0</v>
      </c>
      <c r="J108" s="17"/>
      <c r="K108" s="55">
        <f t="shared" si="12"/>
        <v>0</v>
      </c>
      <c r="L108" s="60"/>
    </row>
    <row r="109" spans="1:12" s="3" customFormat="1" ht="12.75" hidden="1">
      <c r="A109" s="12"/>
      <c r="B109" s="26" t="s">
        <v>274</v>
      </c>
      <c r="C109" s="54" t="s">
        <v>129</v>
      </c>
      <c r="D109" s="54" t="s">
        <v>138</v>
      </c>
      <c r="E109" s="85" t="s">
        <v>275</v>
      </c>
      <c r="F109" s="85"/>
      <c r="G109" s="17">
        <f>SUM(G110)</f>
        <v>0</v>
      </c>
      <c r="H109" s="55">
        <f>SUM(I109:J109)</f>
        <v>0</v>
      </c>
      <c r="I109" s="55">
        <f>SUM(I110)</f>
        <v>0</v>
      </c>
      <c r="J109" s="55"/>
      <c r="K109" s="55">
        <f t="shared" si="12"/>
        <v>0</v>
      </c>
      <c r="L109" s="60"/>
    </row>
    <row r="110" spans="1:12" s="3" customFormat="1" ht="12.75" hidden="1">
      <c r="A110" s="12"/>
      <c r="B110" s="26" t="s">
        <v>194</v>
      </c>
      <c r="C110" s="54" t="s">
        <v>129</v>
      </c>
      <c r="D110" s="54" t="s">
        <v>138</v>
      </c>
      <c r="E110" s="85" t="s">
        <v>275</v>
      </c>
      <c r="F110" s="54">
        <v>240</v>
      </c>
      <c r="G110" s="17">
        <v>0</v>
      </c>
      <c r="H110" s="55">
        <f>SUM(I110:J110)</f>
        <v>0</v>
      </c>
      <c r="I110" s="55">
        <v>0</v>
      </c>
      <c r="J110" s="55"/>
      <c r="K110" s="55">
        <f t="shared" si="12"/>
        <v>0</v>
      </c>
      <c r="L110" s="60"/>
    </row>
    <row r="111" spans="1:12" s="3" customFormat="1" ht="30.75" customHeight="1">
      <c r="A111" s="86"/>
      <c r="B111" s="26" t="s">
        <v>148</v>
      </c>
      <c r="C111" s="84" t="s">
        <v>129</v>
      </c>
      <c r="D111" s="84" t="s">
        <v>149</v>
      </c>
      <c r="E111" s="54"/>
      <c r="F111" s="54"/>
      <c r="G111" s="17">
        <f>SUM(G112+G114+G121+G116)</f>
        <v>10668.599999999999</v>
      </c>
      <c r="H111" s="55">
        <f>SUM(I111:J111)</f>
        <v>0</v>
      </c>
      <c r="I111" s="55">
        <f>SUM(I112+I121)</f>
        <v>0</v>
      </c>
      <c r="J111" s="55">
        <f>SUM(J116)</f>
        <v>0</v>
      </c>
      <c r="K111" s="55">
        <f t="shared" si="12"/>
        <v>10668.599999999999</v>
      </c>
      <c r="L111" s="60"/>
    </row>
    <row r="112" spans="1:12" s="3" customFormat="1" ht="30" customHeight="1">
      <c r="A112" s="86"/>
      <c r="B112" s="26" t="s">
        <v>276</v>
      </c>
      <c r="C112" s="84" t="s">
        <v>129</v>
      </c>
      <c r="D112" s="84" t="s">
        <v>149</v>
      </c>
      <c r="E112" s="54" t="s">
        <v>277</v>
      </c>
      <c r="F112" s="54"/>
      <c r="G112" s="17">
        <f>SUM(G113)</f>
        <v>605</v>
      </c>
      <c r="H112" s="55">
        <f>SUM(I112:J112)</f>
        <v>0</v>
      </c>
      <c r="I112" s="55">
        <f>SUM(I113)</f>
        <v>0</v>
      </c>
      <c r="J112" s="55">
        <v>0</v>
      </c>
      <c r="K112" s="55">
        <f t="shared" si="12"/>
        <v>605</v>
      </c>
      <c r="L112" s="60"/>
    </row>
    <row r="113" spans="1:12" s="3" customFormat="1" ht="16.5" customHeight="1">
      <c r="A113" s="86"/>
      <c r="B113" s="56" t="s">
        <v>239</v>
      </c>
      <c r="C113" s="84" t="s">
        <v>129</v>
      </c>
      <c r="D113" s="84" t="s">
        <v>149</v>
      </c>
      <c r="E113" s="54" t="s">
        <v>277</v>
      </c>
      <c r="F113" s="54" t="s">
        <v>204</v>
      </c>
      <c r="G113" s="17">
        <v>605</v>
      </c>
      <c r="H113" s="55">
        <f>SUM(I113:J113)</f>
        <v>0</v>
      </c>
      <c r="I113" s="55">
        <v>0</v>
      </c>
      <c r="J113" s="55">
        <v>0</v>
      </c>
      <c r="K113" s="55">
        <f t="shared" si="12"/>
        <v>605</v>
      </c>
      <c r="L113" s="60"/>
    </row>
    <row r="114" spans="1:12" s="3" customFormat="1" ht="28.5" customHeight="1">
      <c r="A114" s="86"/>
      <c r="B114" s="27" t="s">
        <v>278</v>
      </c>
      <c r="C114" s="54" t="s">
        <v>129</v>
      </c>
      <c r="D114" s="54" t="s">
        <v>149</v>
      </c>
      <c r="E114" s="53" t="s">
        <v>279</v>
      </c>
      <c r="F114" s="54"/>
      <c r="G114" s="17">
        <f>SUM(G115)</f>
        <v>129.8</v>
      </c>
      <c r="H114" s="17">
        <f>SUM(H115)</f>
        <v>0</v>
      </c>
      <c r="I114" s="17">
        <f>SUM(I115)</f>
        <v>0</v>
      </c>
      <c r="J114" s="17">
        <f>SUM(J115)</f>
        <v>0</v>
      </c>
      <c r="K114" s="17">
        <f>SUM(K115)</f>
        <v>129.8</v>
      </c>
      <c r="L114" s="60"/>
    </row>
    <row r="115" spans="1:12" s="3" customFormat="1" ht="16.5" customHeight="1">
      <c r="A115" s="86"/>
      <c r="B115" s="56" t="s">
        <v>239</v>
      </c>
      <c r="C115" s="54" t="s">
        <v>129</v>
      </c>
      <c r="D115" s="54" t="s">
        <v>149</v>
      </c>
      <c r="E115" s="53" t="s">
        <v>279</v>
      </c>
      <c r="F115" s="54" t="s">
        <v>204</v>
      </c>
      <c r="G115" s="17">
        <v>129.8</v>
      </c>
      <c r="H115" s="55">
        <f>SUM(I115)</f>
        <v>0</v>
      </c>
      <c r="I115" s="55">
        <v>0</v>
      </c>
      <c r="J115" s="55"/>
      <c r="K115" s="55">
        <f aca="true" t="shared" si="13" ref="K115:K126">SUM(G115+H115)</f>
        <v>129.8</v>
      </c>
      <c r="L115" s="60"/>
    </row>
    <row r="116" spans="1:12" s="3" customFormat="1" ht="16.5" customHeight="1">
      <c r="A116" s="86"/>
      <c r="B116" s="26" t="s">
        <v>280</v>
      </c>
      <c r="C116" s="54" t="s">
        <v>129</v>
      </c>
      <c r="D116" s="54" t="s">
        <v>149</v>
      </c>
      <c r="E116" s="54" t="s">
        <v>270</v>
      </c>
      <c r="F116" s="54"/>
      <c r="G116" s="88">
        <f>SUM(G117+G119)</f>
        <v>9018.8</v>
      </c>
      <c r="H116" s="31">
        <f>SUM(H117+H119)</f>
        <v>0</v>
      </c>
      <c r="I116" s="31">
        <f>SUM(I117)</f>
        <v>0</v>
      </c>
      <c r="J116" s="31">
        <f>SUM(J117+J119)</f>
        <v>0</v>
      </c>
      <c r="K116" s="31">
        <f t="shared" si="13"/>
        <v>9018.8</v>
      </c>
      <c r="L116" s="60"/>
    </row>
    <row r="117" spans="1:12" s="3" customFormat="1" ht="61.5" customHeight="1">
      <c r="A117" s="86"/>
      <c r="B117" s="26" t="s">
        <v>281</v>
      </c>
      <c r="C117" s="54" t="s">
        <v>129</v>
      </c>
      <c r="D117" s="54" t="s">
        <v>149</v>
      </c>
      <c r="E117" s="54" t="s">
        <v>282</v>
      </c>
      <c r="F117" s="54"/>
      <c r="G117" s="17">
        <f>SUM(G118)</f>
        <v>2106.4</v>
      </c>
      <c r="H117" s="55">
        <f>SUM(I117+J117)</f>
        <v>0</v>
      </c>
      <c r="I117" s="55">
        <v>0</v>
      </c>
      <c r="J117" s="55">
        <f>SUM(J118)</f>
        <v>0</v>
      </c>
      <c r="K117" s="31">
        <f t="shared" si="13"/>
        <v>2106.4</v>
      </c>
      <c r="L117" s="60"/>
    </row>
    <row r="118" spans="1:12" s="3" customFormat="1" ht="30" customHeight="1">
      <c r="A118" s="86"/>
      <c r="B118" s="26" t="s">
        <v>194</v>
      </c>
      <c r="C118" s="54" t="s">
        <v>129</v>
      </c>
      <c r="D118" s="54" t="s">
        <v>149</v>
      </c>
      <c r="E118" s="54" t="s">
        <v>10</v>
      </c>
      <c r="F118" s="54" t="s">
        <v>195</v>
      </c>
      <c r="G118" s="17">
        <v>2106.4</v>
      </c>
      <c r="H118" s="55">
        <f>SUM(I118+J118)</f>
        <v>0</v>
      </c>
      <c r="I118" s="55">
        <v>0</v>
      </c>
      <c r="J118" s="55">
        <v>0</v>
      </c>
      <c r="K118" s="31">
        <f>SUM(G118+H118)</f>
        <v>2106.4</v>
      </c>
      <c r="L118" s="60"/>
    </row>
    <row r="119" spans="1:12" s="3" customFormat="1" ht="77.25" customHeight="1">
      <c r="A119" s="86"/>
      <c r="B119" s="26" t="s">
        <v>283</v>
      </c>
      <c r="C119" s="54" t="s">
        <v>129</v>
      </c>
      <c r="D119" s="54" t="s">
        <v>149</v>
      </c>
      <c r="E119" s="54" t="s">
        <v>284</v>
      </c>
      <c r="F119" s="54"/>
      <c r="G119" s="17">
        <f>SUM(G120)</f>
        <v>6912.4</v>
      </c>
      <c r="H119" s="55">
        <f>SUM(I119+J119)</f>
        <v>0</v>
      </c>
      <c r="I119" s="55">
        <v>0</v>
      </c>
      <c r="J119" s="55">
        <f>SUM(J120)</f>
        <v>0</v>
      </c>
      <c r="K119" s="31">
        <f>SUM(G119+H119)</f>
        <v>6912.4</v>
      </c>
      <c r="L119" s="60"/>
    </row>
    <row r="120" spans="1:12" s="3" customFormat="1" ht="30" customHeight="1">
      <c r="A120" s="86"/>
      <c r="B120" s="26" t="s">
        <v>194</v>
      </c>
      <c r="C120" s="54" t="s">
        <v>129</v>
      </c>
      <c r="D120" s="54" t="s">
        <v>149</v>
      </c>
      <c r="E120" s="54" t="s">
        <v>284</v>
      </c>
      <c r="F120" s="54" t="s">
        <v>195</v>
      </c>
      <c r="G120" s="17">
        <v>6912.4</v>
      </c>
      <c r="H120" s="55">
        <f>SUM(I120+J120)</f>
        <v>0</v>
      </c>
      <c r="I120" s="55">
        <v>0</v>
      </c>
      <c r="J120" s="55">
        <v>0</v>
      </c>
      <c r="K120" s="31">
        <f>SUM(G120+H120)</f>
        <v>6912.4</v>
      </c>
      <c r="L120" s="60"/>
    </row>
    <row r="121" spans="1:12" s="3" customFormat="1" ht="17.25" customHeight="1">
      <c r="A121" s="86"/>
      <c r="B121" s="26" t="s">
        <v>213</v>
      </c>
      <c r="C121" s="54" t="s">
        <v>129</v>
      </c>
      <c r="D121" s="54" t="s">
        <v>149</v>
      </c>
      <c r="E121" s="54" t="s">
        <v>214</v>
      </c>
      <c r="F121" s="54"/>
      <c r="G121" s="17">
        <f>SUM(G122)</f>
        <v>915</v>
      </c>
      <c r="H121" s="55">
        <f aca="true" t="shared" si="14" ref="H121:H126">SUM(I121+J121)</f>
        <v>0</v>
      </c>
      <c r="I121" s="55">
        <f>SUM(I122)</f>
        <v>0</v>
      </c>
      <c r="J121" s="55">
        <f>SUM(J122)</f>
        <v>0</v>
      </c>
      <c r="K121" s="55">
        <f t="shared" si="13"/>
        <v>915</v>
      </c>
      <c r="L121" s="60"/>
    </row>
    <row r="122" spans="1:12" s="3" customFormat="1" ht="17.25" customHeight="1">
      <c r="A122" s="86"/>
      <c r="B122" s="26" t="s">
        <v>215</v>
      </c>
      <c r="C122" s="54" t="s">
        <v>129</v>
      </c>
      <c r="D122" s="54" t="s">
        <v>149</v>
      </c>
      <c r="E122" s="54" t="s">
        <v>216</v>
      </c>
      <c r="F122" s="54"/>
      <c r="G122" s="17">
        <f>SUM(G123+G125+G127)</f>
        <v>915</v>
      </c>
      <c r="H122" s="17">
        <f>SUM(H123+H125+H127)</f>
        <v>0</v>
      </c>
      <c r="I122" s="17">
        <f>SUM(I123+I125+I127)</f>
        <v>0</v>
      </c>
      <c r="J122" s="17">
        <f>SUM(J123+J125+J127)</f>
        <v>0</v>
      </c>
      <c r="K122" s="17">
        <f>SUM(K123+K125+K127)</f>
        <v>915</v>
      </c>
      <c r="L122" s="60"/>
    </row>
    <row r="123" spans="1:12" s="3" customFormat="1" ht="77.25" customHeight="1">
      <c r="A123" s="86"/>
      <c r="B123" s="26" t="s">
        <v>285</v>
      </c>
      <c r="C123" s="54" t="s">
        <v>129</v>
      </c>
      <c r="D123" s="54" t="s">
        <v>149</v>
      </c>
      <c r="E123" s="54" t="s">
        <v>286</v>
      </c>
      <c r="F123" s="54"/>
      <c r="G123" s="17">
        <f>SUM(G124)</f>
        <v>481.2</v>
      </c>
      <c r="H123" s="55">
        <f t="shared" si="14"/>
        <v>0</v>
      </c>
      <c r="I123" s="55">
        <f>SUM(I124)</f>
        <v>0</v>
      </c>
      <c r="J123" s="55"/>
      <c r="K123" s="55">
        <f t="shared" si="13"/>
        <v>481.2</v>
      </c>
      <c r="L123" s="60"/>
    </row>
    <row r="124" spans="1:12" s="3" customFormat="1" ht="30.75" customHeight="1">
      <c r="A124" s="86"/>
      <c r="B124" s="26" t="s">
        <v>194</v>
      </c>
      <c r="C124" s="54" t="s">
        <v>129</v>
      </c>
      <c r="D124" s="54" t="s">
        <v>149</v>
      </c>
      <c r="E124" s="54" t="s">
        <v>286</v>
      </c>
      <c r="F124" s="54" t="s">
        <v>195</v>
      </c>
      <c r="G124" s="17">
        <v>481.2</v>
      </c>
      <c r="H124" s="55">
        <f t="shared" si="14"/>
        <v>0</v>
      </c>
      <c r="I124" s="55">
        <v>0</v>
      </c>
      <c r="J124" s="55"/>
      <c r="K124" s="55">
        <f t="shared" si="13"/>
        <v>481.2</v>
      </c>
      <c r="L124" s="60"/>
    </row>
    <row r="125" spans="1:12" s="3" customFormat="1" ht="61.5" customHeight="1">
      <c r="A125" s="86"/>
      <c r="B125" s="26" t="s">
        <v>287</v>
      </c>
      <c r="C125" s="54" t="s">
        <v>129</v>
      </c>
      <c r="D125" s="54" t="s">
        <v>149</v>
      </c>
      <c r="E125" s="54" t="s">
        <v>288</v>
      </c>
      <c r="F125" s="54"/>
      <c r="G125" s="17">
        <f>SUM(G126)</f>
        <v>70</v>
      </c>
      <c r="H125" s="55">
        <f t="shared" si="14"/>
        <v>0</v>
      </c>
      <c r="I125" s="55">
        <f>SUM(I126)</f>
        <v>0</v>
      </c>
      <c r="J125" s="55"/>
      <c r="K125" s="55">
        <f t="shared" si="13"/>
        <v>70</v>
      </c>
      <c r="L125" s="60"/>
    </row>
    <row r="126" spans="1:12" s="3" customFormat="1" ht="32.25" customHeight="1">
      <c r="A126" s="86"/>
      <c r="B126" s="26" t="s">
        <v>194</v>
      </c>
      <c r="C126" s="54" t="s">
        <v>129</v>
      </c>
      <c r="D126" s="54" t="s">
        <v>149</v>
      </c>
      <c r="E126" s="54" t="s">
        <v>288</v>
      </c>
      <c r="F126" s="54" t="s">
        <v>195</v>
      </c>
      <c r="G126" s="17">
        <v>70</v>
      </c>
      <c r="H126" s="55">
        <f t="shared" si="14"/>
        <v>0</v>
      </c>
      <c r="I126" s="55">
        <v>0</v>
      </c>
      <c r="J126" s="55"/>
      <c r="K126" s="55">
        <f t="shared" si="13"/>
        <v>70</v>
      </c>
      <c r="L126" s="60"/>
    </row>
    <row r="127" spans="1:12" s="3" customFormat="1" ht="91.5" customHeight="1">
      <c r="A127" s="86"/>
      <c r="B127" s="89" t="s">
        <v>289</v>
      </c>
      <c r="C127" s="54" t="s">
        <v>129</v>
      </c>
      <c r="D127" s="54" t="s">
        <v>149</v>
      </c>
      <c r="E127" s="54" t="s">
        <v>290</v>
      </c>
      <c r="F127" s="54"/>
      <c r="G127" s="88">
        <f>SUM(G128)</f>
        <v>363.8</v>
      </c>
      <c r="H127" s="31">
        <f>SUM(I127)</f>
        <v>0</v>
      </c>
      <c r="I127" s="31">
        <f>SUM(I128)</f>
        <v>0</v>
      </c>
      <c r="J127" s="31"/>
      <c r="K127" s="31">
        <f aca="true" t="shared" si="15" ref="K127:K134">SUM(G127+H127)</f>
        <v>363.8</v>
      </c>
      <c r="L127" s="60"/>
    </row>
    <row r="128" spans="1:12" s="3" customFormat="1" ht="30.75" customHeight="1">
      <c r="A128" s="86"/>
      <c r="B128" s="26" t="s">
        <v>194</v>
      </c>
      <c r="C128" s="54" t="s">
        <v>129</v>
      </c>
      <c r="D128" s="54" t="s">
        <v>149</v>
      </c>
      <c r="E128" s="54" t="s">
        <v>290</v>
      </c>
      <c r="F128" s="54" t="s">
        <v>195</v>
      </c>
      <c r="G128" s="88">
        <v>363.8</v>
      </c>
      <c r="H128" s="31">
        <f>SUM(I128)</f>
        <v>0</v>
      </c>
      <c r="I128" s="31">
        <v>0</v>
      </c>
      <c r="J128" s="31"/>
      <c r="K128" s="31">
        <f t="shared" si="15"/>
        <v>363.8</v>
      </c>
      <c r="L128" s="60"/>
    </row>
    <row r="129" spans="1:12" s="3" customFormat="1" ht="15.75" customHeight="1">
      <c r="A129" s="12" t="s">
        <v>150</v>
      </c>
      <c r="B129" s="12" t="s">
        <v>151</v>
      </c>
      <c r="C129" s="51" t="s">
        <v>152</v>
      </c>
      <c r="D129" s="51"/>
      <c r="E129" s="51"/>
      <c r="F129" s="51"/>
      <c r="G129" s="13">
        <f>SUM(G130+G148+G181)</f>
        <v>59292.4</v>
      </c>
      <c r="H129" s="48">
        <f aca="true" t="shared" si="16" ref="H129:H134">SUM(I129+J129)</f>
        <v>0</v>
      </c>
      <c r="I129" s="48">
        <f>SUM(I130+I148+I182)</f>
        <v>0</v>
      </c>
      <c r="J129" s="48">
        <f>SUM(J130+J148)</f>
        <v>0</v>
      </c>
      <c r="K129" s="48">
        <f t="shared" si="15"/>
        <v>59292.4</v>
      </c>
      <c r="L129" s="60"/>
    </row>
    <row r="130" spans="1:12" s="3" customFormat="1" ht="15.75" customHeight="1">
      <c r="A130" s="86"/>
      <c r="B130" s="26" t="s">
        <v>153</v>
      </c>
      <c r="C130" s="54" t="s">
        <v>152</v>
      </c>
      <c r="D130" s="54" t="s">
        <v>127</v>
      </c>
      <c r="E130" s="54"/>
      <c r="F130" s="54"/>
      <c r="G130" s="17">
        <f>SUM(G134+G131)</f>
        <v>15891</v>
      </c>
      <c r="H130" s="55">
        <f t="shared" si="16"/>
        <v>0</v>
      </c>
      <c r="I130" s="55">
        <f>SUM(+I134)</f>
        <v>0</v>
      </c>
      <c r="J130" s="55">
        <f>SUM(+J134+J131)</f>
        <v>0</v>
      </c>
      <c r="K130" s="55">
        <f t="shared" si="15"/>
        <v>15891</v>
      </c>
      <c r="L130" s="60"/>
    </row>
    <row r="131" spans="1:12" s="3" customFormat="1" ht="15" customHeight="1">
      <c r="A131" s="90"/>
      <c r="B131" s="26" t="s">
        <v>269</v>
      </c>
      <c r="C131" s="54" t="s">
        <v>152</v>
      </c>
      <c r="D131" s="54" t="s">
        <v>127</v>
      </c>
      <c r="E131" s="54" t="s">
        <v>270</v>
      </c>
      <c r="F131" s="54"/>
      <c r="G131" s="17">
        <f>SUM(G132)</f>
        <v>9300</v>
      </c>
      <c r="H131" s="55">
        <f t="shared" si="16"/>
        <v>0</v>
      </c>
      <c r="I131" s="55"/>
      <c r="J131" s="55">
        <f>SUM(J133)</f>
        <v>0</v>
      </c>
      <c r="K131" s="55">
        <f t="shared" si="15"/>
        <v>9300</v>
      </c>
      <c r="L131" s="60"/>
    </row>
    <row r="132" spans="1:12" s="3" customFormat="1" ht="46.5" customHeight="1">
      <c r="A132" s="90"/>
      <c r="B132" s="26" t="s">
        <v>291</v>
      </c>
      <c r="C132" s="54" t="s">
        <v>152</v>
      </c>
      <c r="D132" s="54" t="s">
        <v>127</v>
      </c>
      <c r="E132" s="54" t="s">
        <v>292</v>
      </c>
      <c r="F132" s="54"/>
      <c r="G132" s="17">
        <f>SUM(G133)</f>
        <v>9300</v>
      </c>
      <c r="H132" s="55">
        <f t="shared" si="16"/>
        <v>0</v>
      </c>
      <c r="I132" s="55"/>
      <c r="J132" s="55">
        <f>SUM(J133)</f>
        <v>0</v>
      </c>
      <c r="K132" s="55">
        <f t="shared" si="15"/>
        <v>9300</v>
      </c>
      <c r="L132" s="60"/>
    </row>
    <row r="133" spans="1:12" s="3" customFormat="1" ht="30" customHeight="1">
      <c r="A133" s="90"/>
      <c r="B133" s="26" t="s">
        <v>194</v>
      </c>
      <c r="C133" s="54" t="s">
        <v>152</v>
      </c>
      <c r="D133" s="54" t="s">
        <v>127</v>
      </c>
      <c r="E133" s="54" t="s">
        <v>292</v>
      </c>
      <c r="F133" s="54" t="s">
        <v>195</v>
      </c>
      <c r="G133" s="17">
        <v>9300</v>
      </c>
      <c r="H133" s="55">
        <f t="shared" si="16"/>
        <v>0</v>
      </c>
      <c r="I133" s="55">
        <v>0</v>
      </c>
      <c r="J133" s="55">
        <v>0</v>
      </c>
      <c r="K133" s="55">
        <f t="shared" si="15"/>
        <v>9300</v>
      </c>
      <c r="L133" s="60"/>
    </row>
    <row r="134" spans="1:12" s="3" customFormat="1" ht="17.25" customHeight="1">
      <c r="A134" s="86"/>
      <c r="B134" s="26" t="s">
        <v>213</v>
      </c>
      <c r="C134" s="54" t="s">
        <v>152</v>
      </c>
      <c r="D134" s="54" t="s">
        <v>127</v>
      </c>
      <c r="E134" s="54" t="s">
        <v>214</v>
      </c>
      <c r="F134" s="54"/>
      <c r="G134" s="17">
        <f>SUM(G135)</f>
        <v>6591</v>
      </c>
      <c r="H134" s="55">
        <f t="shared" si="16"/>
        <v>0</v>
      </c>
      <c r="I134" s="55">
        <f>SUM(I135)</f>
        <v>0</v>
      </c>
      <c r="J134" s="55">
        <f>SUM(J135)</f>
        <v>0</v>
      </c>
      <c r="K134" s="55">
        <f t="shared" si="15"/>
        <v>6591</v>
      </c>
      <c r="L134" s="60"/>
    </row>
    <row r="135" spans="1:12" s="3" customFormat="1" ht="16.5" customHeight="1">
      <c r="A135" s="86"/>
      <c r="B135" s="26" t="s">
        <v>215</v>
      </c>
      <c r="C135" s="54" t="s">
        <v>152</v>
      </c>
      <c r="D135" s="54" t="s">
        <v>127</v>
      </c>
      <c r="E135" s="54" t="s">
        <v>216</v>
      </c>
      <c r="F135" s="54"/>
      <c r="G135" s="17">
        <f>SUM(G136+G140+G142+G144+G146)</f>
        <v>6591</v>
      </c>
      <c r="H135" s="17">
        <f>SUM(H136+H140+H142+H144+H146)</f>
        <v>0</v>
      </c>
      <c r="I135" s="17">
        <f>SUM(I136+I140+I142+I144+I146)</f>
        <v>0</v>
      </c>
      <c r="J135" s="17">
        <f>SUM(J136+J140+J142+J144+J146)</f>
        <v>0</v>
      </c>
      <c r="K135" s="17">
        <f>SUM(K136+K140+K142+K144+K146)</f>
        <v>6591</v>
      </c>
      <c r="L135" s="60"/>
    </row>
    <row r="136" spans="1:12" s="3" customFormat="1" ht="12.75">
      <c r="A136" s="86"/>
      <c r="B136" s="26" t="s">
        <v>293</v>
      </c>
      <c r="C136" s="54" t="s">
        <v>152</v>
      </c>
      <c r="D136" s="54" t="s">
        <v>127</v>
      </c>
      <c r="E136" s="54" t="s">
        <v>294</v>
      </c>
      <c r="F136" s="54"/>
      <c r="G136" s="17">
        <f>SUM(G137+G139+G138)</f>
        <v>5661</v>
      </c>
      <c r="H136" s="17">
        <f>SUM(H137+H139+H138)</f>
        <v>0</v>
      </c>
      <c r="I136" s="17">
        <f>SUM(I137+I139+I138)</f>
        <v>0</v>
      </c>
      <c r="J136" s="17">
        <f>SUM(J137+J139+J138)</f>
        <v>0</v>
      </c>
      <c r="K136" s="17">
        <f>SUM(K137+K139+K138)</f>
        <v>5661</v>
      </c>
      <c r="L136" s="60"/>
    </row>
    <row r="137" spans="1:15" s="3" customFormat="1" ht="12.75" hidden="1">
      <c r="A137" s="86"/>
      <c r="B137" s="26" t="s">
        <v>253</v>
      </c>
      <c r="C137" s="54" t="s">
        <v>152</v>
      </c>
      <c r="D137" s="54" t="s">
        <v>127</v>
      </c>
      <c r="E137" s="54" t="s">
        <v>294</v>
      </c>
      <c r="F137" s="54" t="s">
        <v>264</v>
      </c>
      <c r="G137" s="17">
        <v>0</v>
      </c>
      <c r="H137" s="55">
        <f>SUM(I137)</f>
        <v>0</v>
      </c>
      <c r="I137" s="55">
        <v>0</v>
      </c>
      <c r="J137" s="55"/>
      <c r="K137" s="55">
        <f>SUM(G137+H137)</f>
        <v>0</v>
      </c>
      <c r="L137" s="60"/>
      <c r="O137" s="60"/>
    </row>
    <row r="138" spans="1:15" s="3" customFormat="1" ht="63.75" customHeight="1">
      <c r="A138" s="86"/>
      <c r="B138" s="26" t="s">
        <v>254</v>
      </c>
      <c r="C138" s="54" t="s">
        <v>152</v>
      </c>
      <c r="D138" s="54" t="s">
        <v>127</v>
      </c>
      <c r="E138" s="54" t="s">
        <v>294</v>
      </c>
      <c r="F138" s="54" t="s">
        <v>255</v>
      </c>
      <c r="G138" s="17">
        <v>1792.5</v>
      </c>
      <c r="H138" s="55">
        <f>SUM(I138)</f>
        <v>0</v>
      </c>
      <c r="I138" s="55">
        <v>0</v>
      </c>
      <c r="J138" s="55"/>
      <c r="K138" s="55">
        <f>SUM(G138+H138)</f>
        <v>1792.5</v>
      </c>
      <c r="L138" s="60"/>
      <c r="O138" s="60"/>
    </row>
    <row r="139" spans="1:15" s="3" customFormat="1" ht="31.5" customHeight="1">
      <c r="A139" s="86"/>
      <c r="B139" s="26" t="s">
        <v>194</v>
      </c>
      <c r="C139" s="54" t="s">
        <v>152</v>
      </c>
      <c r="D139" s="54" t="s">
        <v>127</v>
      </c>
      <c r="E139" s="54" t="s">
        <v>294</v>
      </c>
      <c r="F139" s="54" t="s">
        <v>195</v>
      </c>
      <c r="G139" s="17">
        <v>3868.5</v>
      </c>
      <c r="H139" s="55">
        <f>SUM(I139)</f>
        <v>0</v>
      </c>
      <c r="I139" s="55">
        <v>0</v>
      </c>
      <c r="J139" s="55"/>
      <c r="K139" s="55">
        <f>SUM(G139+H139)</f>
        <v>3868.5</v>
      </c>
      <c r="L139" s="60"/>
      <c r="O139" s="60"/>
    </row>
    <row r="140" spans="1:12" s="3" customFormat="1" ht="1.5" customHeight="1" hidden="1">
      <c r="A140" s="26"/>
      <c r="B140" s="26" t="s">
        <v>295</v>
      </c>
      <c r="C140" s="54" t="s">
        <v>152</v>
      </c>
      <c r="D140" s="54" t="s">
        <v>127</v>
      </c>
      <c r="E140" s="54" t="s">
        <v>296</v>
      </c>
      <c r="F140" s="54"/>
      <c r="G140" s="17">
        <f>SUM(G141)</f>
        <v>0</v>
      </c>
      <c r="H140" s="17">
        <f>SUM(H141)</f>
        <v>0</v>
      </c>
      <c r="I140" s="17">
        <f>SUM(I141)</f>
        <v>0</v>
      </c>
      <c r="J140" s="17">
        <f>SUM(J141)</f>
        <v>0</v>
      </c>
      <c r="K140" s="17">
        <f>SUM(K141)</f>
        <v>0</v>
      </c>
      <c r="L140" s="60"/>
    </row>
    <row r="141" spans="1:12" s="3" customFormat="1" ht="12.75" hidden="1">
      <c r="A141" s="26"/>
      <c r="B141" s="26" t="s">
        <v>253</v>
      </c>
      <c r="C141" s="54" t="s">
        <v>152</v>
      </c>
      <c r="D141" s="54" t="s">
        <v>127</v>
      </c>
      <c r="E141" s="54" t="s">
        <v>296</v>
      </c>
      <c r="F141" s="54" t="s">
        <v>264</v>
      </c>
      <c r="G141" s="17">
        <v>0</v>
      </c>
      <c r="H141" s="55">
        <f aca="true" t="shared" si="17" ref="H141:H147">SUM(I141)</f>
        <v>0</v>
      </c>
      <c r="I141" s="55">
        <v>0</v>
      </c>
      <c r="J141" s="55"/>
      <c r="K141" s="55">
        <f aca="true" t="shared" si="18" ref="K141:K147">SUM(G141+H141)</f>
        <v>0</v>
      </c>
      <c r="L141" s="60"/>
    </row>
    <row r="142" spans="1:12" s="3" customFormat="1" ht="12.75" hidden="1">
      <c r="A142" s="26"/>
      <c r="B142" s="27" t="s">
        <v>297</v>
      </c>
      <c r="C142" s="54" t="s">
        <v>152</v>
      </c>
      <c r="D142" s="54" t="s">
        <v>127</v>
      </c>
      <c r="E142" s="54" t="s">
        <v>298</v>
      </c>
      <c r="F142" s="54"/>
      <c r="G142" s="17">
        <f>SUM(G143)</f>
        <v>0</v>
      </c>
      <c r="H142" s="55">
        <f t="shared" si="17"/>
        <v>0</v>
      </c>
      <c r="I142" s="55">
        <f>SUM(I143)</f>
        <v>0</v>
      </c>
      <c r="J142" s="55"/>
      <c r="K142" s="55">
        <f t="shared" si="18"/>
        <v>0</v>
      </c>
      <c r="L142" s="60"/>
    </row>
    <row r="143" spans="1:12" s="3" customFormat="1" ht="12.75" hidden="1">
      <c r="A143" s="26"/>
      <c r="B143" s="26" t="s">
        <v>194</v>
      </c>
      <c r="C143" s="54" t="s">
        <v>152</v>
      </c>
      <c r="D143" s="54" t="s">
        <v>127</v>
      </c>
      <c r="E143" s="54" t="s">
        <v>298</v>
      </c>
      <c r="F143" s="54" t="s">
        <v>195</v>
      </c>
      <c r="G143" s="17">
        <v>0</v>
      </c>
      <c r="H143" s="55">
        <f t="shared" si="17"/>
        <v>0</v>
      </c>
      <c r="I143" s="55">
        <v>0</v>
      </c>
      <c r="J143" s="55"/>
      <c r="K143" s="55">
        <f t="shared" si="18"/>
        <v>0</v>
      </c>
      <c r="L143" s="60"/>
    </row>
    <row r="144" spans="1:12" s="3" customFormat="1" ht="0.75" customHeight="1">
      <c r="A144" s="26"/>
      <c r="B144" s="26" t="s">
        <v>299</v>
      </c>
      <c r="C144" s="82" t="s">
        <v>152</v>
      </c>
      <c r="D144" s="54" t="s">
        <v>127</v>
      </c>
      <c r="E144" s="54" t="s">
        <v>300</v>
      </c>
      <c r="F144" s="82"/>
      <c r="G144" s="17">
        <f>SUM(G145)</f>
        <v>0</v>
      </c>
      <c r="H144" s="55">
        <f t="shared" si="17"/>
        <v>0</v>
      </c>
      <c r="I144" s="55">
        <f>SUM(I145)</f>
        <v>0</v>
      </c>
      <c r="J144" s="55"/>
      <c r="K144" s="55">
        <f t="shared" si="18"/>
        <v>0</v>
      </c>
      <c r="L144" s="60"/>
    </row>
    <row r="145" spans="1:12" s="3" customFormat="1" ht="30.75" customHeight="1" hidden="1">
      <c r="A145" s="26"/>
      <c r="B145" s="26" t="s">
        <v>194</v>
      </c>
      <c r="C145" s="82" t="s">
        <v>152</v>
      </c>
      <c r="D145" s="54" t="s">
        <v>127</v>
      </c>
      <c r="E145" s="54" t="s">
        <v>300</v>
      </c>
      <c r="F145" s="82" t="s">
        <v>195</v>
      </c>
      <c r="G145" s="17">
        <v>0</v>
      </c>
      <c r="H145" s="55">
        <f t="shared" si="17"/>
        <v>0</v>
      </c>
      <c r="I145" s="55">
        <v>0</v>
      </c>
      <c r="J145" s="55"/>
      <c r="K145" s="55">
        <f t="shared" si="18"/>
        <v>0</v>
      </c>
      <c r="L145" s="60"/>
    </row>
    <row r="146" spans="1:12" s="3" customFormat="1" ht="45.75" customHeight="1">
      <c r="A146" s="26"/>
      <c r="B146" s="27" t="s">
        <v>301</v>
      </c>
      <c r="C146" s="82" t="s">
        <v>152</v>
      </c>
      <c r="D146" s="54" t="s">
        <v>127</v>
      </c>
      <c r="E146" s="54" t="s">
        <v>302</v>
      </c>
      <c r="F146" s="82"/>
      <c r="G146" s="17">
        <f>SUM(G147)</f>
        <v>930</v>
      </c>
      <c r="H146" s="55">
        <f t="shared" si="17"/>
        <v>0</v>
      </c>
      <c r="I146" s="55">
        <f>SUM(I147)</f>
        <v>0</v>
      </c>
      <c r="J146" s="55"/>
      <c r="K146" s="55">
        <f t="shared" si="18"/>
        <v>930</v>
      </c>
      <c r="L146" s="60"/>
    </row>
    <row r="147" spans="1:12" s="3" customFormat="1" ht="30.75" customHeight="1">
      <c r="A147" s="26"/>
      <c r="B147" s="26" t="s">
        <v>194</v>
      </c>
      <c r="C147" s="82" t="s">
        <v>152</v>
      </c>
      <c r="D147" s="54" t="s">
        <v>127</v>
      </c>
      <c r="E147" s="54" t="s">
        <v>302</v>
      </c>
      <c r="F147" s="82" t="s">
        <v>195</v>
      </c>
      <c r="G147" s="17">
        <v>930</v>
      </c>
      <c r="H147" s="55">
        <f t="shared" si="17"/>
        <v>0</v>
      </c>
      <c r="I147" s="55">
        <v>0</v>
      </c>
      <c r="J147" s="55"/>
      <c r="K147" s="55">
        <f t="shared" si="18"/>
        <v>930</v>
      </c>
      <c r="L147" s="60"/>
    </row>
    <row r="148" spans="1:12" s="3" customFormat="1" ht="15.75" customHeight="1">
      <c r="A148" s="26"/>
      <c r="B148" s="26" t="s">
        <v>154</v>
      </c>
      <c r="C148" s="54" t="s">
        <v>152</v>
      </c>
      <c r="D148" s="54" t="s">
        <v>136</v>
      </c>
      <c r="E148" s="54"/>
      <c r="F148" s="54"/>
      <c r="G148" s="17">
        <f>SUM(G158+G165+G152+G149)</f>
        <v>28867.8</v>
      </c>
      <c r="H148" s="17">
        <f>SUM(H158+H165+H152+H149)</f>
        <v>0</v>
      </c>
      <c r="I148" s="17">
        <f>SUM(I158+I165+I152+I149)</f>
        <v>0</v>
      </c>
      <c r="J148" s="17">
        <f>SUM(J158+J165+J152+J149)</f>
        <v>0</v>
      </c>
      <c r="K148" s="17">
        <f>SUM(K158+K165+K152+K149)</f>
        <v>28867.8</v>
      </c>
      <c r="L148" s="60"/>
    </row>
    <row r="149" spans="1:12" s="3" customFormat="1" ht="15.75" customHeight="1">
      <c r="A149" s="26"/>
      <c r="B149" s="26" t="s">
        <v>303</v>
      </c>
      <c r="C149" s="82" t="s">
        <v>152</v>
      </c>
      <c r="D149" s="54" t="s">
        <v>136</v>
      </c>
      <c r="E149" s="54" t="s">
        <v>304</v>
      </c>
      <c r="F149" s="82"/>
      <c r="G149" s="17">
        <f>SUM(G150)</f>
        <v>1050</v>
      </c>
      <c r="H149" s="55">
        <f>SUM(I149+J149)</f>
        <v>0</v>
      </c>
      <c r="I149" s="55"/>
      <c r="J149" s="55">
        <f>SUM(J150)</f>
        <v>0</v>
      </c>
      <c r="K149" s="55">
        <f>SUM(G149+H149)</f>
        <v>1050</v>
      </c>
      <c r="L149" s="60"/>
    </row>
    <row r="150" spans="1:12" s="3" customFormat="1" ht="33" customHeight="1">
      <c r="A150" s="26"/>
      <c r="B150" s="26" t="s">
        <v>305</v>
      </c>
      <c r="C150" s="82" t="s">
        <v>152</v>
      </c>
      <c r="D150" s="54" t="s">
        <v>136</v>
      </c>
      <c r="E150" s="54" t="s">
        <v>306</v>
      </c>
      <c r="F150" s="82"/>
      <c r="G150" s="17">
        <f>SUM(G151)</f>
        <v>1050</v>
      </c>
      <c r="H150" s="55">
        <f>SUM(H151)</f>
        <v>0</v>
      </c>
      <c r="I150" s="55"/>
      <c r="J150" s="55">
        <f>SUM(J151)</f>
        <v>0</v>
      </c>
      <c r="K150" s="55">
        <f>SUM(G150+H150)</f>
        <v>1050</v>
      </c>
      <c r="L150" s="60"/>
    </row>
    <row r="151" spans="1:12" s="3" customFormat="1" ht="62.25" customHeight="1">
      <c r="A151" s="26"/>
      <c r="B151" s="26" t="s">
        <v>254</v>
      </c>
      <c r="C151" s="82" t="s">
        <v>152</v>
      </c>
      <c r="D151" s="54" t="s">
        <v>136</v>
      </c>
      <c r="E151" s="54" t="s">
        <v>306</v>
      </c>
      <c r="F151" s="82" t="s">
        <v>255</v>
      </c>
      <c r="G151" s="17">
        <v>1050</v>
      </c>
      <c r="H151" s="55">
        <f>SUM(I151+J151)</f>
        <v>0</v>
      </c>
      <c r="I151" s="55"/>
      <c r="J151" s="55">
        <v>0</v>
      </c>
      <c r="K151" s="55">
        <f>SUM(G151+H151)</f>
        <v>1050</v>
      </c>
      <c r="L151" s="60"/>
    </row>
    <row r="152" spans="1:12" s="3" customFormat="1" ht="15.75" customHeight="1">
      <c r="A152" s="26"/>
      <c r="B152" s="26" t="s">
        <v>307</v>
      </c>
      <c r="C152" s="82" t="s">
        <v>152</v>
      </c>
      <c r="D152" s="54" t="s">
        <v>136</v>
      </c>
      <c r="E152" s="54" t="s">
        <v>308</v>
      </c>
      <c r="F152" s="82"/>
      <c r="G152" s="17">
        <f>SUM(G153+G155)</f>
        <v>2592.8</v>
      </c>
      <c r="H152" s="17">
        <f>SUM(H153+H155)</f>
        <v>0</v>
      </c>
      <c r="I152" s="17">
        <f>SUM(I153+I155)</f>
        <v>0</v>
      </c>
      <c r="J152" s="17">
        <f>SUM(J153+J155)</f>
        <v>0</v>
      </c>
      <c r="K152" s="17">
        <f>SUM(K153+K155)</f>
        <v>2592.8</v>
      </c>
      <c r="L152" s="60"/>
    </row>
    <row r="153" spans="1:12" s="3" customFormat="1" ht="46.5" customHeight="1">
      <c r="A153" s="26"/>
      <c r="B153" s="26" t="s">
        <v>309</v>
      </c>
      <c r="C153" s="82" t="s">
        <v>152</v>
      </c>
      <c r="D153" s="54" t="s">
        <v>136</v>
      </c>
      <c r="E153" s="54" t="s">
        <v>310</v>
      </c>
      <c r="F153" s="82"/>
      <c r="G153" s="17">
        <f>SUM(G154)</f>
        <v>1500</v>
      </c>
      <c r="H153" s="55">
        <f>SUM(I153+J153)</f>
        <v>0</v>
      </c>
      <c r="I153" s="55"/>
      <c r="J153" s="55">
        <f>SUM(J154)</f>
        <v>0</v>
      </c>
      <c r="K153" s="55">
        <f>SUM(G153+H153)</f>
        <v>1500</v>
      </c>
      <c r="L153" s="60"/>
    </row>
    <row r="154" spans="1:12" s="3" customFormat="1" ht="33" customHeight="1">
      <c r="A154" s="26"/>
      <c r="B154" s="26" t="s">
        <v>194</v>
      </c>
      <c r="C154" s="82" t="s">
        <v>152</v>
      </c>
      <c r="D154" s="54" t="s">
        <v>136</v>
      </c>
      <c r="E154" s="54" t="s">
        <v>310</v>
      </c>
      <c r="F154" s="82" t="s">
        <v>195</v>
      </c>
      <c r="G154" s="17">
        <v>1500</v>
      </c>
      <c r="H154" s="55">
        <f>SUM(I154+J154)</f>
        <v>0</v>
      </c>
      <c r="I154" s="55"/>
      <c r="J154" s="55">
        <v>0</v>
      </c>
      <c r="K154" s="55">
        <f>SUM(G154+H154)</f>
        <v>1500</v>
      </c>
      <c r="L154" s="60"/>
    </row>
    <row r="155" spans="1:12" s="3" customFormat="1" ht="33" customHeight="1">
      <c r="A155" s="26"/>
      <c r="B155" s="26" t="s">
        <v>311</v>
      </c>
      <c r="C155" s="82" t="s">
        <v>152</v>
      </c>
      <c r="D155" s="54" t="s">
        <v>136</v>
      </c>
      <c r="E155" s="54" t="s">
        <v>312</v>
      </c>
      <c r="F155" s="82"/>
      <c r="G155" s="17">
        <f>SUM(G156+G157)</f>
        <v>1092.8</v>
      </c>
      <c r="H155" s="17">
        <f>SUM(H156+H157)</f>
        <v>0</v>
      </c>
      <c r="I155" s="17">
        <f>SUM(I156+I157)</f>
        <v>0</v>
      </c>
      <c r="J155" s="17">
        <f>SUM(J156+J157)</f>
        <v>0</v>
      </c>
      <c r="K155" s="17">
        <f>SUM(K156+K157)</f>
        <v>1092.8</v>
      </c>
      <c r="L155" s="60"/>
    </row>
    <row r="156" spans="1:12" s="3" customFormat="1" ht="12.75" hidden="1">
      <c r="A156" s="26"/>
      <c r="B156" s="26" t="s">
        <v>253</v>
      </c>
      <c r="C156" s="82" t="s">
        <v>152</v>
      </c>
      <c r="D156" s="54" t="s">
        <v>136</v>
      </c>
      <c r="E156" s="54" t="s">
        <v>312</v>
      </c>
      <c r="F156" s="82" t="s">
        <v>264</v>
      </c>
      <c r="G156" s="17">
        <v>0</v>
      </c>
      <c r="H156" s="55">
        <f>SUM(I156+J156)</f>
        <v>0</v>
      </c>
      <c r="I156" s="55"/>
      <c r="J156" s="55">
        <v>0</v>
      </c>
      <c r="K156" s="55">
        <f>SUM(G156+H156)</f>
        <v>0</v>
      </c>
      <c r="L156" s="60"/>
    </row>
    <row r="157" spans="1:12" s="3" customFormat="1" ht="61.5" customHeight="1">
      <c r="A157" s="26"/>
      <c r="B157" s="26" t="s">
        <v>254</v>
      </c>
      <c r="C157" s="82" t="s">
        <v>152</v>
      </c>
      <c r="D157" s="54" t="s">
        <v>136</v>
      </c>
      <c r="E157" s="54" t="s">
        <v>312</v>
      </c>
      <c r="F157" s="82" t="s">
        <v>255</v>
      </c>
      <c r="G157" s="17">
        <v>1092.8</v>
      </c>
      <c r="H157" s="55">
        <f>SUM(I157+J157)</f>
        <v>0</v>
      </c>
      <c r="I157" s="55"/>
      <c r="J157" s="55">
        <v>0</v>
      </c>
      <c r="K157" s="55">
        <f>SUM(G157+H157)</f>
        <v>1092.8</v>
      </c>
      <c r="L157" s="60"/>
    </row>
    <row r="158" spans="1:12" s="3" customFormat="1" ht="16.5" customHeight="1">
      <c r="A158" s="26"/>
      <c r="B158" s="26" t="s">
        <v>154</v>
      </c>
      <c r="C158" s="54" t="s">
        <v>152</v>
      </c>
      <c r="D158" s="54" t="s">
        <v>136</v>
      </c>
      <c r="E158" s="54" t="s">
        <v>313</v>
      </c>
      <c r="F158" s="54"/>
      <c r="G158" s="17">
        <f>SUM(G159+G161+G163)</f>
        <v>22624.9</v>
      </c>
      <c r="H158" s="55">
        <f>SUM(I158+J158)</f>
        <v>0</v>
      </c>
      <c r="I158" s="55">
        <f>SUM(I159+I161+I163)</f>
        <v>0</v>
      </c>
      <c r="J158" s="55">
        <f>SUM(J159+J161+J163)</f>
        <v>0</v>
      </c>
      <c r="K158" s="55">
        <f>SUM(G158+H158)</f>
        <v>22624.9</v>
      </c>
      <c r="L158" s="60"/>
    </row>
    <row r="159" spans="1:12" s="3" customFormat="1" ht="16.5" customHeight="1">
      <c r="A159" s="26"/>
      <c r="B159" s="26" t="s">
        <v>314</v>
      </c>
      <c r="C159" s="54" t="s">
        <v>152</v>
      </c>
      <c r="D159" s="54" t="s">
        <v>136</v>
      </c>
      <c r="E159" s="54" t="s">
        <v>315</v>
      </c>
      <c r="F159" s="54"/>
      <c r="G159" s="17">
        <f>SUM(G160)</f>
        <v>10459.6</v>
      </c>
      <c r="H159" s="17">
        <f>SUM(H160)</f>
        <v>0</v>
      </c>
      <c r="I159" s="17">
        <f>SUM(I160)</f>
        <v>0</v>
      </c>
      <c r="J159" s="17">
        <f>SUM(J160)</f>
        <v>0</v>
      </c>
      <c r="K159" s="17">
        <f>SUM(K160)</f>
        <v>10459.6</v>
      </c>
      <c r="L159" s="60"/>
    </row>
    <row r="160" spans="1:12" s="3" customFormat="1" ht="31.5" customHeight="1">
      <c r="A160" s="26"/>
      <c r="B160" s="26" t="s">
        <v>194</v>
      </c>
      <c r="C160" s="54" t="s">
        <v>152</v>
      </c>
      <c r="D160" s="54" t="s">
        <v>136</v>
      </c>
      <c r="E160" s="54" t="s">
        <v>315</v>
      </c>
      <c r="F160" s="54" t="s">
        <v>195</v>
      </c>
      <c r="G160" s="17">
        <v>10459.6</v>
      </c>
      <c r="H160" s="55">
        <f aca="true" t="shared" si="19" ref="H160:H168">SUM(I160+J160)</f>
        <v>0</v>
      </c>
      <c r="I160" s="55">
        <v>0</v>
      </c>
      <c r="J160" s="55"/>
      <c r="K160" s="55">
        <f aca="true" t="shared" si="20" ref="K160:K166">SUM(G160+H160)</f>
        <v>10459.6</v>
      </c>
      <c r="L160" s="60"/>
    </row>
    <row r="161" spans="1:12" s="3" customFormat="1" ht="14.25" customHeight="1">
      <c r="A161" s="26"/>
      <c r="B161" s="26" t="s">
        <v>316</v>
      </c>
      <c r="C161" s="54" t="s">
        <v>152</v>
      </c>
      <c r="D161" s="54" t="s">
        <v>136</v>
      </c>
      <c r="E161" s="54" t="s">
        <v>317</v>
      </c>
      <c r="F161" s="54"/>
      <c r="G161" s="17">
        <f>SUM(G162)</f>
        <v>6133.8</v>
      </c>
      <c r="H161" s="55">
        <f t="shared" si="19"/>
        <v>0</v>
      </c>
      <c r="I161" s="55">
        <f>SUM(I162)</f>
        <v>0</v>
      </c>
      <c r="J161" s="55">
        <f>SUM(J162:J162)</f>
        <v>0</v>
      </c>
      <c r="K161" s="55">
        <f t="shared" si="20"/>
        <v>6133.8</v>
      </c>
      <c r="L161" s="60"/>
    </row>
    <row r="162" spans="1:12" s="3" customFormat="1" ht="30.75" customHeight="1">
      <c r="A162" s="26"/>
      <c r="B162" s="26" t="s">
        <v>194</v>
      </c>
      <c r="C162" s="54" t="s">
        <v>152</v>
      </c>
      <c r="D162" s="54" t="s">
        <v>136</v>
      </c>
      <c r="E162" s="54" t="s">
        <v>317</v>
      </c>
      <c r="F162" s="54" t="s">
        <v>195</v>
      </c>
      <c r="G162" s="17">
        <v>6133.8</v>
      </c>
      <c r="H162" s="55">
        <f t="shared" si="19"/>
        <v>0</v>
      </c>
      <c r="I162" s="55">
        <v>0</v>
      </c>
      <c r="J162" s="55"/>
      <c r="K162" s="55">
        <f t="shared" si="20"/>
        <v>6133.8</v>
      </c>
      <c r="L162" s="60"/>
    </row>
    <row r="163" spans="1:12" s="3" customFormat="1" ht="30.75" customHeight="1">
      <c r="A163" s="26"/>
      <c r="B163" s="26" t="s">
        <v>318</v>
      </c>
      <c r="C163" s="54" t="s">
        <v>152</v>
      </c>
      <c r="D163" s="54" t="s">
        <v>136</v>
      </c>
      <c r="E163" s="54" t="s">
        <v>319</v>
      </c>
      <c r="F163" s="54"/>
      <c r="G163" s="17">
        <f>SUM(G164)</f>
        <v>6031.5</v>
      </c>
      <c r="H163" s="55">
        <f t="shared" si="19"/>
        <v>0</v>
      </c>
      <c r="I163" s="55">
        <f>SUM(I164)</f>
        <v>0</v>
      </c>
      <c r="J163" s="55">
        <f>SUM(J164:J164)</f>
        <v>0</v>
      </c>
      <c r="K163" s="55">
        <f t="shared" si="20"/>
        <v>6031.5</v>
      </c>
      <c r="L163" s="60"/>
    </row>
    <row r="164" spans="1:12" s="3" customFormat="1" ht="29.25" customHeight="1">
      <c r="A164" s="26"/>
      <c r="B164" s="26" t="s">
        <v>194</v>
      </c>
      <c r="C164" s="54" t="s">
        <v>152</v>
      </c>
      <c r="D164" s="54" t="s">
        <v>136</v>
      </c>
      <c r="E164" s="54" t="s">
        <v>319</v>
      </c>
      <c r="F164" s="54" t="s">
        <v>195</v>
      </c>
      <c r="G164" s="17">
        <v>6031.5</v>
      </c>
      <c r="H164" s="55">
        <f t="shared" si="19"/>
        <v>0</v>
      </c>
      <c r="I164" s="55">
        <v>0</v>
      </c>
      <c r="J164" s="55">
        <v>0</v>
      </c>
      <c r="K164" s="55">
        <f t="shared" si="20"/>
        <v>6031.5</v>
      </c>
      <c r="L164" s="60"/>
    </row>
    <row r="165" spans="1:12" ht="15.75" customHeight="1">
      <c r="A165" s="26"/>
      <c r="B165" s="26" t="s">
        <v>213</v>
      </c>
      <c r="C165" s="54" t="s">
        <v>152</v>
      </c>
      <c r="D165" s="54" t="s">
        <v>136</v>
      </c>
      <c r="E165" s="54" t="s">
        <v>214</v>
      </c>
      <c r="F165" s="54"/>
      <c r="G165" s="17">
        <f>SUM(G166)</f>
        <v>2600.1</v>
      </c>
      <c r="H165" s="55">
        <f t="shared" si="19"/>
        <v>0</v>
      </c>
      <c r="I165" s="55">
        <f>SUM(I166)</f>
        <v>0</v>
      </c>
      <c r="J165" s="55"/>
      <c r="K165" s="55">
        <f t="shared" si="20"/>
        <v>2600.1</v>
      </c>
      <c r="L165" s="63"/>
    </row>
    <row r="166" spans="1:12" ht="17.25" customHeight="1">
      <c r="A166" s="26"/>
      <c r="B166" s="26" t="s">
        <v>215</v>
      </c>
      <c r="C166" s="54" t="s">
        <v>152</v>
      </c>
      <c r="D166" s="54" t="s">
        <v>136</v>
      </c>
      <c r="E166" s="54" t="s">
        <v>216</v>
      </c>
      <c r="F166" s="54"/>
      <c r="G166" s="17">
        <f>SUM(G169+G173+G176)</f>
        <v>2600.1</v>
      </c>
      <c r="H166" s="55">
        <f t="shared" si="19"/>
        <v>0</v>
      </c>
      <c r="I166" s="55">
        <f>SUM(I173+I169)</f>
        <v>0</v>
      </c>
      <c r="J166" s="55"/>
      <c r="K166" s="55">
        <f t="shared" si="20"/>
        <v>2600.1</v>
      </c>
      <c r="L166" s="63"/>
    </row>
    <row r="167" spans="1:12" s="77" customFormat="1" ht="0.75" customHeight="1" hidden="1">
      <c r="A167" s="26"/>
      <c r="B167" s="26" t="s">
        <v>320</v>
      </c>
      <c r="C167" s="54" t="s">
        <v>152</v>
      </c>
      <c r="D167" s="54" t="s">
        <v>136</v>
      </c>
      <c r="E167" s="54" t="s">
        <v>321</v>
      </c>
      <c r="F167" s="54"/>
      <c r="G167" s="17">
        <f>SUM(G168)</f>
        <v>0</v>
      </c>
      <c r="H167" s="55">
        <f t="shared" si="19"/>
        <v>0</v>
      </c>
      <c r="I167" s="55">
        <f>SUM(I168)</f>
        <v>0</v>
      </c>
      <c r="J167" s="55"/>
      <c r="K167" s="55">
        <f aca="true" t="shared" si="21" ref="K167:K174">SUM(G167+H167)</f>
        <v>0</v>
      </c>
      <c r="L167" s="70"/>
    </row>
    <row r="168" spans="1:12" ht="12.75" hidden="1">
      <c r="A168" s="26"/>
      <c r="B168" s="26" t="s">
        <v>194</v>
      </c>
      <c r="C168" s="54" t="s">
        <v>152</v>
      </c>
      <c r="D168" s="54" t="s">
        <v>136</v>
      </c>
      <c r="E168" s="54" t="s">
        <v>321</v>
      </c>
      <c r="F168" s="54" t="s">
        <v>195</v>
      </c>
      <c r="G168" s="17">
        <v>0</v>
      </c>
      <c r="H168" s="55">
        <f t="shared" si="19"/>
        <v>0</v>
      </c>
      <c r="I168" s="55">
        <v>0</v>
      </c>
      <c r="J168" s="55"/>
      <c r="K168" s="55">
        <f t="shared" si="21"/>
        <v>0</v>
      </c>
      <c r="L168" s="63"/>
    </row>
    <row r="169" spans="1:12" ht="66" customHeight="1">
      <c r="A169" s="26"/>
      <c r="B169" s="26" t="s">
        <v>322</v>
      </c>
      <c r="C169" s="54" t="s">
        <v>152</v>
      </c>
      <c r="D169" s="54" t="s">
        <v>136</v>
      </c>
      <c r="E169" s="54" t="s">
        <v>323</v>
      </c>
      <c r="F169" s="54"/>
      <c r="G169" s="17">
        <f>SUM(G172+G170+G171)</f>
        <v>1664.8999999999999</v>
      </c>
      <c r="H169" s="17">
        <f>SUM(H172+H170+H171)</f>
        <v>0</v>
      </c>
      <c r="I169" s="17">
        <f>SUM(I172+I170+I171)</f>
        <v>0</v>
      </c>
      <c r="J169" s="17">
        <f>SUM(J172+J170+J171)</f>
        <v>0</v>
      </c>
      <c r="K169" s="17">
        <f>SUM(K172+K170+K171)</f>
        <v>1664.8999999999999</v>
      </c>
      <c r="L169" s="63"/>
    </row>
    <row r="170" spans="1:15" ht="12.75" hidden="1">
      <c r="A170" s="26"/>
      <c r="B170" s="26" t="s">
        <v>253</v>
      </c>
      <c r="C170" s="54" t="s">
        <v>152</v>
      </c>
      <c r="D170" s="54" t="s">
        <v>136</v>
      </c>
      <c r="E170" s="54" t="s">
        <v>323</v>
      </c>
      <c r="F170" s="54" t="s">
        <v>264</v>
      </c>
      <c r="G170" s="17">
        <v>0</v>
      </c>
      <c r="H170" s="55">
        <f aca="true" t="shared" si="22" ref="H170:H177">SUM(I170:J170)</f>
        <v>0</v>
      </c>
      <c r="I170" s="55">
        <v>0</v>
      </c>
      <c r="J170" s="55"/>
      <c r="K170" s="55">
        <f t="shared" si="21"/>
        <v>0</v>
      </c>
      <c r="L170" s="63"/>
      <c r="O170" s="63"/>
    </row>
    <row r="171" spans="1:15" ht="61.5" customHeight="1">
      <c r="A171" s="26"/>
      <c r="B171" s="26" t="s">
        <v>254</v>
      </c>
      <c r="C171" s="54" t="s">
        <v>152</v>
      </c>
      <c r="D171" s="54" t="s">
        <v>136</v>
      </c>
      <c r="E171" s="54" t="s">
        <v>323</v>
      </c>
      <c r="F171" s="54" t="s">
        <v>255</v>
      </c>
      <c r="G171" s="17">
        <v>1659.6</v>
      </c>
      <c r="H171" s="55">
        <f>SUM(I171:J171)</f>
        <v>0</v>
      </c>
      <c r="I171" s="55">
        <v>0</v>
      </c>
      <c r="J171" s="55"/>
      <c r="K171" s="55">
        <f>SUM(G171+H171)</f>
        <v>1659.6</v>
      </c>
      <c r="L171" s="63"/>
      <c r="O171" s="63"/>
    </row>
    <row r="172" spans="1:15" ht="12.75">
      <c r="A172" s="26"/>
      <c r="B172" s="26" t="s">
        <v>194</v>
      </c>
      <c r="C172" s="54" t="s">
        <v>152</v>
      </c>
      <c r="D172" s="54" t="s">
        <v>136</v>
      </c>
      <c r="E172" s="54" t="s">
        <v>323</v>
      </c>
      <c r="F172" s="54" t="s">
        <v>195</v>
      </c>
      <c r="G172" s="17">
        <v>5.3</v>
      </c>
      <c r="H172" s="55">
        <f t="shared" si="22"/>
        <v>0</v>
      </c>
      <c r="I172" s="55">
        <v>0</v>
      </c>
      <c r="J172" s="55"/>
      <c r="K172" s="55">
        <f t="shared" si="21"/>
        <v>5.3</v>
      </c>
      <c r="L172" s="63"/>
      <c r="O172" s="63"/>
    </row>
    <row r="173" spans="1:15" ht="62.25" customHeight="1">
      <c r="A173" s="26"/>
      <c r="B173" s="26" t="s">
        <v>324</v>
      </c>
      <c r="C173" s="54" t="s">
        <v>152</v>
      </c>
      <c r="D173" s="54" t="s">
        <v>136</v>
      </c>
      <c r="E173" s="54" t="s">
        <v>325</v>
      </c>
      <c r="F173" s="54"/>
      <c r="G173" s="17">
        <f>SUM(G174+G175)</f>
        <v>437.1</v>
      </c>
      <c r="H173" s="17">
        <f>SUM(H174+H175)</f>
        <v>0</v>
      </c>
      <c r="I173" s="17">
        <f>SUM(I174+I175)</f>
        <v>0</v>
      </c>
      <c r="J173" s="17">
        <f>SUM(J174+J175)</f>
        <v>0</v>
      </c>
      <c r="K173" s="17">
        <f>SUM(K174+K175)</f>
        <v>437.1</v>
      </c>
      <c r="L173" s="63"/>
      <c r="O173" s="63"/>
    </row>
    <row r="174" spans="1:15" ht="12.75" hidden="1">
      <c r="A174" s="26"/>
      <c r="B174" s="26" t="s">
        <v>253</v>
      </c>
      <c r="C174" s="54" t="s">
        <v>152</v>
      </c>
      <c r="D174" s="54" t="s">
        <v>136</v>
      </c>
      <c r="E174" s="54" t="s">
        <v>325</v>
      </c>
      <c r="F174" s="54" t="s">
        <v>264</v>
      </c>
      <c r="G174" s="17">
        <v>0</v>
      </c>
      <c r="H174" s="55">
        <f t="shared" si="22"/>
        <v>0</v>
      </c>
      <c r="I174" s="55">
        <v>0</v>
      </c>
      <c r="J174" s="55"/>
      <c r="K174" s="55">
        <f t="shared" si="21"/>
        <v>0</v>
      </c>
      <c r="L174" s="63"/>
      <c r="O174" s="63"/>
    </row>
    <row r="175" spans="1:15" ht="63" customHeight="1">
      <c r="A175" s="26"/>
      <c r="B175" s="26" t="s">
        <v>254</v>
      </c>
      <c r="C175" s="54" t="s">
        <v>152</v>
      </c>
      <c r="D175" s="54" t="s">
        <v>136</v>
      </c>
      <c r="E175" s="54" t="s">
        <v>325</v>
      </c>
      <c r="F175" s="54" t="s">
        <v>255</v>
      </c>
      <c r="G175" s="17">
        <v>437.1</v>
      </c>
      <c r="H175" s="55">
        <f>SUM(I175:J175)</f>
        <v>0</v>
      </c>
      <c r="I175" s="55">
        <v>0</v>
      </c>
      <c r="J175" s="55"/>
      <c r="K175" s="55">
        <f>SUM(G175+H175)</f>
        <v>437.1</v>
      </c>
      <c r="L175" s="63"/>
      <c r="O175" s="63"/>
    </row>
    <row r="176" spans="1:12" ht="62.25" customHeight="1">
      <c r="A176" s="26"/>
      <c r="B176" s="26" t="s">
        <v>326</v>
      </c>
      <c r="C176" s="54" t="s">
        <v>152</v>
      </c>
      <c r="D176" s="54" t="s">
        <v>136</v>
      </c>
      <c r="E176" s="54" t="s">
        <v>327</v>
      </c>
      <c r="F176" s="54"/>
      <c r="G176" s="17">
        <f>SUM(G177)</f>
        <v>498.1</v>
      </c>
      <c r="H176" s="55">
        <f t="shared" si="22"/>
        <v>0</v>
      </c>
      <c r="I176" s="55">
        <f>SUM(I177)</f>
        <v>0</v>
      </c>
      <c r="J176" s="55"/>
      <c r="K176" s="55">
        <f aca="true" t="shared" si="23" ref="K176:K184">SUM(G176+H176)</f>
        <v>498.1</v>
      </c>
      <c r="L176" s="63"/>
    </row>
    <row r="177" spans="1:12" ht="32.25" customHeight="1">
      <c r="A177" s="26"/>
      <c r="B177" s="26" t="s">
        <v>194</v>
      </c>
      <c r="C177" s="54" t="s">
        <v>152</v>
      </c>
      <c r="D177" s="54" t="s">
        <v>136</v>
      </c>
      <c r="E177" s="54" t="s">
        <v>327</v>
      </c>
      <c r="F177" s="54" t="s">
        <v>195</v>
      </c>
      <c r="G177" s="17">
        <v>498.1</v>
      </c>
      <c r="H177" s="55">
        <f t="shared" si="22"/>
        <v>0</v>
      </c>
      <c r="I177" s="55">
        <v>0</v>
      </c>
      <c r="J177" s="55"/>
      <c r="K177" s="55">
        <f t="shared" si="23"/>
        <v>498.1</v>
      </c>
      <c r="L177" s="63"/>
    </row>
    <row r="178" spans="1:12" ht="63.75" customHeight="1" hidden="1">
      <c r="A178" s="26"/>
      <c r="B178" s="26" t="s">
        <v>328</v>
      </c>
      <c r="C178" s="54" t="s">
        <v>152</v>
      </c>
      <c r="D178" s="54" t="s">
        <v>136</v>
      </c>
      <c r="E178" s="54" t="s">
        <v>329</v>
      </c>
      <c r="F178" s="54"/>
      <c r="G178" s="17">
        <f>SUM(G179+G180)</f>
        <v>100</v>
      </c>
      <c r="H178" s="17">
        <f>SUM(H179+H180)</f>
        <v>-100</v>
      </c>
      <c r="I178" s="17">
        <f>SUM(I179+I180)</f>
        <v>-100</v>
      </c>
      <c r="J178" s="17">
        <f>SUM(J179+J180)</f>
        <v>0</v>
      </c>
      <c r="K178" s="17">
        <f>SUM(K179+K180)</f>
        <v>0</v>
      </c>
      <c r="L178" s="63"/>
    </row>
    <row r="179" spans="1:12" ht="0.75" customHeight="1" hidden="1">
      <c r="A179" s="26"/>
      <c r="B179" s="26" t="s">
        <v>253</v>
      </c>
      <c r="C179" s="54" t="s">
        <v>152</v>
      </c>
      <c r="D179" s="54" t="s">
        <v>136</v>
      </c>
      <c r="E179" s="54" t="s">
        <v>329</v>
      </c>
      <c r="F179" s="54" t="s">
        <v>264</v>
      </c>
      <c r="G179" s="17">
        <v>0</v>
      </c>
      <c r="H179" s="55">
        <f>SUM(I179:J179)</f>
        <v>0</v>
      </c>
      <c r="I179" s="55">
        <v>0</v>
      </c>
      <c r="J179" s="55"/>
      <c r="K179" s="55">
        <f t="shared" si="23"/>
        <v>0</v>
      </c>
      <c r="L179" s="63"/>
    </row>
    <row r="180" spans="1:12" ht="63" customHeight="1" hidden="1">
      <c r="A180" s="26"/>
      <c r="B180" s="26" t="s">
        <v>254</v>
      </c>
      <c r="C180" s="54" t="s">
        <v>152</v>
      </c>
      <c r="D180" s="54" t="s">
        <v>136</v>
      </c>
      <c r="E180" s="54" t="s">
        <v>329</v>
      </c>
      <c r="F180" s="54" t="s">
        <v>255</v>
      </c>
      <c r="G180" s="17">
        <v>100</v>
      </c>
      <c r="H180" s="55">
        <f>SUM(I180:J180)</f>
        <v>-100</v>
      </c>
      <c r="I180" s="55">
        <v>-100</v>
      </c>
      <c r="J180" s="55"/>
      <c r="K180" s="55">
        <f>SUM(G180+H180)</f>
        <v>0</v>
      </c>
      <c r="L180" s="63"/>
    </row>
    <row r="181" spans="1:12" ht="31.5" customHeight="1">
      <c r="A181" s="26"/>
      <c r="B181" s="26" t="s">
        <v>155</v>
      </c>
      <c r="C181" s="54" t="s">
        <v>152</v>
      </c>
      <c r="D181" s="54" t="s">
        <v>152</v>
      </c>
      <c r="E181" s="54"/>
      <c r="F181" s="54"/>
      <c r="G181" s="17">
        <f>SUM(G182)</f>
        <v>14533.6</v>
      </c>
      <c r="H181" s="17">
        <f>SUM(H182)</f>
        <v>0</v>
      </c>
      <c r="I181" s="17">
        <f>SUM(I182)</f>
        <v>0</v>
      </c>
      <c r="J181" s="17">
        <f>SUM(J182)</f>
        <v>0</v>
      </c>
      <c r="K181" s="55">
        <f>SUM(G181+H181)</f>
        <v>14533.6</v>
      </c>
      <c r="L181" s="63"/>
    </row>
    <row r="182" spans="1:12" ht="16.5" customHeight="1">
      <c r="A182" s="26"/>
      <c r="B182" s="26" t="s">
        <v>154</v>
      </c>
      <c r="C182" s="54" t="s">
        <v>152</v>
      </c>
      <c r="D182" s="54" t="s">
        <v>152</v>
      </c>
      <c r="E182" s="54" t="s">
        <v>313</v>
      </c>
      <c r="F182" s="54"/>
      <c r="G182" s="17">
        <f>SUM(G183)</f>
        <v>14533.6</v>
      </c>
      <c r="H182" s="55">
        <f aca="true" t="shared" si="24" ref="H182:H187">SUM(I182+J182)</f>
        <v>0</v>
      </c>
      <c r="I182" s="55">
        <f>SUM(I183+I185)</f>
        <v>0</v>
      </c>
      <c r="J182" s="55"/>
      <c r="K182" s="55">
        <f t="shared" si="23"/>
        <v>14533.6</v>
      </c>
      <c r="L182" s="63"/>
    </row>
    <row r="183" spans="1:12" ht="31.5" customHeight="1">
      <c r="A183" s="26"/>
      <c r="B183" s="27" t="s">
        <v>330</v>
      </c>
      <c r="C183" s="54" t="s">
        <v>152</v>
      </c>
      <c r="D183" s="54" t="s">
        <v>152</v>
      </c>
      <c r="E183" s="54" t="s">
        <v>331</v>
      </c>
      <c r="F183" s="54"/>
      <c r="G183" s="17">
        <f>SUM(G184)</f>
        <v>14533.6</v>
      </c>
      <c r="H183" s="55">
        <f t="shared" si="24"/>
        <v>0</v>
      </c>
      <c r="I183" s="55">
        <f>SUM(I184)</f>
        <v>0</v>
      </c>
      <c r="J183" s="55"/>
      <c r="K183" s="55">
        <f t="shared" si="23"/>
        <v>14533.6</v>
      </c>
      <c r="L183" s="63"/>
    </row>
    <row r="184" spans="1:12" ht="63" customHeight="1">
      <c r="A184" s="26"/>
      <c r="B184" s="27" t="s">
        <v>332</v>
      </c>
      <c r="C184" s="54" t="s">
        <v>152</v>
      </c>
      <c r="D184" s="54" t="s">
        <v>152</v>
      </c>
      <c r="E184" s="54" t="s">
        <v>333</v>
      </c>
      <c r="F184" s="54" t="s">
        <v>334</v>
      </c>
      <c r="G184" s="17">
        <v>14533.6</v>
      </c>
      <c r="H184" s="55">
        <f t="shared" si="24"/>
        <v>0</v>
      </c>
      <c r="I184" s="55">
        <v>0</v>
      </c>
      <c r="J184" s="55"/>
      <c r="K184" s="55">
        <f t="shared" si="23"/>
        <v>14533.6</v>
      </c>
      <c r="L184" s="63"/>
    </row>
    <row r="185" spans="1:12" ht="12.75">
      <c r="A185" s="12" t="s">
        <v>156</v>
      </c>
      <c r="B185" s="12" t="s">
        <v>157</v>
      </c>
      <c r="C185" s="51" t="s">
        <v>158</v>
      </c>
      <c r="D185" s="51"/>
      <c r="E185" s="51"/>
      <c r="F185" s="51"/>
      <c r="G185" s="13">
        <f>SUM(G186)</f>
        <v>1180.3</v>
      </c>
      <c r="H185" s="48">
        <f t="shared" si="24"/>
        <v>0</v>
      </c>
      <c r="I185" s="48">
        <f>SUM(I186)</f>
        <v>0</v>
      </c>
      <c r="J185" s="55"/>
      <c r="K185" s="48">
        <f>SUM(G185+H185)</f>
        <v>1180.3</v>
      </c>
      <c r="L185" s="63"/>
    </row>
    <row r="186" spans="1:12" ht="12.75">
      <c r="A186" s="26"/>
      <c r="B186" s="26" t="s">
        <v>335</v>
      </c>
      <c r="C186" s="54" t="s">
        <v>158</v>
      </c>
      <c r="D186" s="54" t="s">
        <v>158</v>
      </c>
      <c r="E186" s="54"/>
      <c r="F186" s="54"/>
      <c r="G186" s="17">
        <f>SUM(G187)</f>
        <v>1180.3</v>
      </c>
      <c r="H186" s="55">
        <f t="shared" si="24"/>
        <v>0</v>
      </c>
      <c r="I186" s="55">
        <f>SUM(I187)</f>
        <v>0</v>
      </c>
      <c r="J186" s="55"/>
      <c r="K186" s="55">
        <f>SUM(G186+H186)</f>
        <v>1180.3</v>
      </c>
      <c r="L186" s="63"/>
    </row>
    <row r="187" spans="1:12" ht="16.5" customHeight="1">
      <c r="A187" s="26"/>
      <c r="B187" s="26" t="s">
        <v>213</v>
      </c>
      <c r="C187" s="54" t="s">
        <v>158</v>
      </c>
      <c r="D187" s="54" t="s">
        <v>158</v>
      </c>
      <c r="E187" s="54" t="s">
        <v>214</v>
      </c>
      <c r="F187" s="54"/>
      <c r="G187" s="17">
        <f>SUM(G190)</f>
        <v>1180.3</v>
      </c>
      <c r="H187" s="55">
        <f t="shared" si="24"/>
        <v>0</v>
      </c>
      <c r="I187" s="55">
        <f>SUM(I188)</f>
        <v>0</v>
      </c>
      <c r="J187" s="55"/>
      <c r="K187" s="55">
        <f>SUM(G187+H187)</f>
        <v>1180.3</v>
      </c>
      <c r="L187" s="63"/>
    </row>
    <row r="188" spans="1:12" ht="15" customHeight="1">
      <c r="A188" s="12"/>
      <c r="B188" s="26" t="s">
        <v>215</v>
      </c>
      <c r="C188" s="54" t="s">
        <v>158</v>
      </c>
      <c r="D188" s="54" t="s">
        <v>158</v>
      </c>
      <c r="E188" s="54" t="s">
        <v>216</v>
      </c>
      <c r="F188" s="54"/>
      <c r="G188" s="17">
        <f>SUM(G189)</f>
        <v>1180.3</v>
      </c>
      <c r="H188" s="55"/>
      <c r="I188" s="55">
        <f>SUM(I189)</f>
        <v>0</v>
      </c>
      <c r="J188" s="55"/>
      <c r="K188" s="55">
        <f>SUM(K189)</f>
        <v>1180.3</v>
      </c>
      <c r="L188" s="63"/>
    </row>
    <row r="189" spans="1:12" ht="75.75" customHeight="1">
      <c r="A189" s="26"/>
      <c r="B189" s="26" t="s">
        <v>336</v>
      </c>
      <c r="C189" s="54" t="s">
        <v>158</v>
      </c>
      <c r="D189" s="54" t="s">
        <v>158</v>
      </c>
      <c r="E189" s="54" t="s">
        <v>337</v>
      </c>
      <c r="F189" s="54"/>
      <c r="G189" s="17">
        <f>SUM(G190)</f>
        <v>1180.3</v>
      </c>
      <c r="H189" s="55">
        <f>SUM(I189+J189)</f>
        <v>0</v>
      </c>
      <c r="I189" s="55">
        <f>SUM(I190)</f>
        <v>0</v>
      </c>
      <c r="J189" s="55"/>
      <c r="K189" s="55">
        <f>SUM(G189+H189)</f>
        <v>1180.3</v>
      </c>
      <c r="L189" s="63"/>
    </row>
    <row r="190" spans="1:12" ht="30.75" customHeight="1">
      <c r="A190" s="26"/>
      <c r="B190" s="26" t="s">
        <v>194</v>
      </c>
      <c r="C190" s="54" t="s">
        <v>158</v>
      </c>
      <c r="D190" s="54" t="s">
        <v>158</v>
      </c>
      <c r="E190" s="54" t="s">
        <v>337</v>
      </c>
      <c r="F190" s="54" t="s">
        <v>195</v>
      </c>
      <c r="G190" s="17">
        <v>1180.3</v>
      </c>
      <c r="H190" s="55">
        <f>SUM(I190+J190)</f>
        <v>0</v>
      </c>
      <c r="I190" s="55">
        <v>0</v>
      </c>
      <c r="J190" s="55"/>
      <c r="K190" s="55">
        <f>SUM(G190+H190)</f>
        <v>1180.3</v>
      </c>
      <c r="L190" s="63"/>
    </row>
    <row r="191" spans="1:12" ht="12.75">
      <c r="A191" s="12" t="s">
        <v>160</v>
      </c>
      <c r="B191" s="12" t="s">
        <v>161</v>
      </c>
      <c r="C191" s="51" t="s">
        <v>146</v>
      </c>
      <c r="D191" s="51"/>
      <c r="E191" s="51"/>
      <c r="F191" s="51"/>
      <c r="G191" s="13">
        <f>SUM(G192)</f>
        <v>38776.50000000001</v>
      </c>
      <c r="H191" s="55">
        <f>SUM(H192)</f>
        <v>0</v>
      </c>
      <c r="I191" s="55">
        <f>SUM(I192)</f>
        <v>0</v>
      </c>
      <c r="J191" s="55">
        <f>SUM(J192)</f>
        <v>0</v>
      </c>
      <c r="K191" s="48">
        <f>SUM(G191+H191)</f>
        <v>38776.50000000001</v>
      </c>
      <c r="L191" s="63"/>
    </row>
    <row r="192" spans="1:12" ht="12.75">
      <c r="A192" s="26"/>
      <c r="B192" s="26" t="s">
        <v>162</v>
      </c>
      <c r="C192" s="54" t="s">
        <v>146</v>
      </c>
      <c r="D192" s="54" t="s">
        <v>125</v>
      </c>
      <c r="E192" s="54"/>
      <c r="F192" s="54"/>
      <c r="G192" s="17">
        <f>SUM(G193+G204+G216+G212)</f>
        <v>38776.50000000001</v>
      </c>
      <c r="H192" s="55">
        <f>SUM(I192+J192)</f>
        <v>0</v>
      </c>
      <c r="I192" s="55">
        <f>SUM(I193+I204+I216)</f>
        <v>0</v>
      </c>
      <c r="J192" s="55">
        <f>SUM(J193+J204+J216+J212)</f>
        <v>0</v>
      </c>
      <c r="K192" s="55">
        <f>SUM(G192+H192)</f>
        <v>38776.50000000001</v>
      </c>
      <c r="L192" s="63"/>
    </row>
    <row r="193" spans="1:12" ht="12.75">
      <c r="A193" s="26"/>
      <c r="B193" s="26" t="s">
        <v>338</v>
      </c>
      <c r="C193" s="54" t="s">
        <v>146</v>
      </c>
      <c r="D193" s="54" t="s">
        <v>125</v>
      </c>
      <c r="E193" s="54" t="s">
        <v>339</v>
      </c>
      <c r="F193" s="54"/>
      <c r="G193" s="17">
        <f>SUM(G194+G201)</f>
        <v>19754.9</v>
      </c>
      <c r="H193" s="17">
        <f>SUM(H194+H201)</f>
        <v>0</v>
      </c>
      <c r="I193" s="17">
        <f>SUM(I194+I201)</f>
        <v>0</v>
      </c>
      <c r="J193" s="17">
        <f>SUM(J194+J201)</f>
        <v>0</v>
      </c>
      <c r="K193" s="55">
        <f>SUM(G193+H193)</f>
        <v>19754.9</v>
      </c>
      <c r="L193" s="63"/>
    </row>
    <row r="194" spans="1:12" ht="30" customHeight="1">
      <c r="A194" s="12"/>
      <c r="B194" s="26" t="s">
        <v>340</v>
      </c>
      <c r="C194" s="54" t="s">
        <v>146</v>
      </c>
      <c r="D194" s="54" t="s">
        <v>125</v>
      </c>
      <c r="E194" s="54" t="s">
        <v>341</v>
      </c>
      <c r="F194" s="54"/>
      <c r="G194" s="17">
        <f>SUM(G196+G197+G199)</f>
        <v>19253.9</v>
      </c>
      <c r="H194" s="17">
        <f>SUM(H196+H197+H199)</f>
        <v>0</v>
      </c>
      <c r="I194" s="17">
        <f>SUM(I196+I197+I199)</f>
        <v>0</v>
      </c>
      <c r="J194" s="17">
        <f>SUM(J196+J197+J199)</f>
        <v>0</v>
      </c>
      <c r="K194" s="55">
        <f aca="true" t="shared" si="25" ref="K194:K203">SUM(G194+H194)</f>
        <v>19253.9</v>
      </c>
      <c r="L194" s="63"/>
    </row>
    <row r="195" spans="1:12" ht="33" customHeight="1">
      <c r="A195" s="26"/>
      <c r="B195" s="26" t="s">
        <v>342</v>
      </c>
      <c r="C195" s="54" t="s">
        <v>146</v>
      </c>
      <c r="D195" s="54" t="s">
        <v>125</v>
      </c>
      <c r="E195" s="54" t="s">
        <v>343</v>
      </c>
      <c r="F195" s="54"/>
      <c r="G195" s="17">
        <f>SUM(G196)</f>
        <v>17028.9</v>
      </c>
      <c r="H195" s="17">
        <f>SUM(H196)</f>
        <v>0</v>
      </c>
      <c r="I195" s="17">
        <f>SUM(I196)</f>
        <v>0</v>
      </c>
      <c r="J195" s="17">
        <f>SUM(J196)</f>
        <v>0</v>
      </c>
      <c r="K195" s="55">
        <f>K196</f>
        <v>17028.9</v>
      </c>
      <c r="L195" s="63"/>
    </row>
    <row r="196" spans="1:15" ht="62.25" customHeight="1">
      <c r="A196" s="26"/>
      <c r="B196" s="27" t="s">
        <v>344</v>
      </c>
      <c r="C196" s="54" t="s">
        <v>146</v>
      </c>
      <c r="D196" s="54" t="s">
        <v>125</v>
      </c>
      <c r="E196" s="54" t="s">
        <v>343</v>
      </c>
      <c r="F196" s="54" t="s">
        <v>345</v>
      </c>
      <c r="G196" s="17">
        <v>17028.9</v>
      </c>
      <c r="H196" s="55">
        <f aca="true" t="shared" si="26" ref="H196:H203">SUM(I196+J196)</f>
        <v>0</v>
      </c>
      <c r="I196" s="55">
        <v>0</v>
      </c>
      <c r="J196" s="55">
        <v>0</v>
      </c>
      <c r="K196" s="55">
        <f t="shared" si="25"/>
        <v>17028.9</v>
      </c>
      <c r="L196" s="63"/>
      <c r="O196" s="63"/>
    </row>
    <row r="197" spans="1:12" ht="15" customHeight="1">
      <c r="A197" s="26"/>
      <c r="B197" s="26" t="s">
        <v>346</v>
      </c>
      <c r="C197" s="54" t="s">
        <v>146</v>
      </c>
      <c r="D197" s="54" t="s">
        <v>125</v>
      </c>
      <c r="E197" s="54" t="s">
        <v>347</v>
      </c>
      <c r="F197" s="54"/>
      <c r="G197" s="17">
        <f>SUM(G198)</f>
        <v>1725</v>
      </c>
      <c r="H197" s="55">
        <f t="shared" si="26"/>
        <v>0</v>
      </c>
      <c r="I197" s="55">
        <f>SUM(I198)</f>
        <v>0</v>
      </c>
      <c r="J197" s="55"/>
      <c r="K197" s="55">
        <f t="shared" si="25"/>
        <v>1725</v>
      </c>
      <c r="L197" s="63"/>
    </row>
    <row r="198" spans="1:12" ht="15" customHeight="1">
      <c r="A198" s="26"/>
      <c r="B198" s="26" t="s">
        <v>348</v>
      </c>
      <c r="C198" s="54" t="s">
        <v>146</v>
      </c>
      <c r="D198" s="54" t="s">
        <v>125</v>
      </c>
      <c r="E198" s="54" t="s">
        <v>347</v>
      </c>
      <c r="F198" s="54" t="s">
        <v>349</v>
      </c>
      <c r="G198" s="17">
        <v>1725</v>
      </c>
      <c r="H198" s="55">
        <f t="shared" si="26"/>
        <v>0</v>
      </c>
      <c r="I198" s="55">
        <v>0</v>
      </c>
      <c r="J198" s="55"/>
      <c r="K198" s="55">
        <f t="shared" si="25"/>
        <v>1725</v>
      </c>
      <c r="L198" s="63"/>
    </row>
    <row r="199" spans="1:12" ht="15.75" customHeight="1">
      <c r="A199" s="26"/>
      <c r="B199" s="26" t="s">
        <v>350</v>
      </c>
      <c r="C199" s="54" t="s">
        <v>146</v>
      </c>
      <c r="D199" s="54" t="s">
        <v>125</v>
      </c>
      <c r="E199" s="54" t="s">
        <v>351</v>
      </c>
      <c r="F199" s="54"/>
      <c r="G199" s="88">
        <f>SUM(G200)</f>
        <v>500</v>
      </c>
      <c r="H199" s="31">
        <f t="shared" si="26"/>
        <v>0</v>
      </c>
      <c r="I199" s="31">
        <f>SUM(I200)</f>
        <v>0</v>
      </c>
      <c r="J199" s="31"/>
      <c r="K199" s="31">
        <f t="shared" si="25"/>
        <v>500</v>
      </c>
      <c r="L199" s="63"/>
    </row>
    <row r="200" spans="1:12" ht="15.75" customHeight="1">
      <c r="A200" s="26"/>
      <c r="B200" s="26" t="s">
        <v>348</v>
      </c>
      <c r="C200" s="54" t="s">
        <v>146</v>
      </c>
      <c r="D200" s="54" t="s">
        <v>125</v>
      </c>
      <c r="E200" s="54" t="s">
        <v>351</v>
      </c>
      <c r="F200" s="54" t="s">
        <v>349</v>
      </c>
      <c r="G200" s="88">
        <v>500</v>
      </c>
      <c r="H200" s="31">
        <v>0</v>
      </c>
      <c r="I200" s="31">
        <v>0</v>
      </c>
      <c r="J200" s="31" t="s">
        <v>10</v>
      </c>
      <c r="K200" s="31">
        <f t="shared" si="25"/>
        <v>500</v>
      </c>
      <c r="L200" s="63"/>
    </row>
    <row r="201" spans="1:12" ht="32.25" customHeight="1">
      <c r="A201" s="26"/>
      <c r="B201" s="26" t="s">
        <v>352</v>
      </c>
      <c r="C201" s="54" t="s">
        <v>146</v>
      </c>
      <c r="D201" s="54" t="s">
        <v>125</v>
      </c>
      <c r="E201" s="54" t="s">
        <v>353</v>
      </c>
      <c r="F201" s="54"/>
      <c r="G201" s="17">
        <f>SUM(G202)</f>
        <v>501</v>
      </c>
      <c r="H201" s="55">
        <f t="shared" si="26"/>
        <v>0</v>
      </c>
      <c r="I201" s="55"/>
      <c r="J201" s="55">
        <f>SUM(J202)</f>
        <v>0</v>
      </c>
      <c r="K201" s="55">
        <f t="shared" si="25"/>
        <v>501</v>
      </c>
      <c r="L201" s="63"/>
    </row>
    <row r="202" spans="1:12" ht="12.75">
      <c r="A202" s="26"/>
      <c r="B202" s="26" t="s">
        <v>354</v>
      </c>
      <c r="C202" s="54" t="s">
        <v>146</v>
      </c>
      <c r="D202" s="54" t="s">
        <v>125</v>
      </c>
      <c r="E202" s="54" t="s">
        <v>353</v>
      </c>
      <c r="F202" s="54"/>
      <c r="G202" s="17">
        <f>SUM(G203)</f>
        <v>501</v>
      </c>
      <c r="H202" s="17">
        <f>SUM(H203)</f>
        <v>0</v>
      </c>
      <c r="I202" s="17">
        <f>SUM(I203)</f>
        <v>0</v>
      </c>
      <c r="J202" s="17">
        <f>SUM(J203)</f>
        <v>0</v>
      </c>
      <c r="K202" s="17">
        <f>SUM(K203)</f>
        <v>501</v>
      </c>
      <c r="L202" s="63"/>
    </row>
    <row r="203" spans="1:12" ht="16.5" customHeight="1">
      <c r="A203" s="26"/>
      <c r="B203" s="26" t="s">
        <v>355</v>
      </c>
      <c r="C203" s="54" t="s">
        <v>146</v>
      </c>
      <c r="D203" s="54" t="s">
        <v>125</v>
      </c>
      <c r="E203" s="54" t="s">
        <v>353</v>
      </c>
      <c r="F203" s="54" t="s">
        <v>356</v>
      </c>
      <c r="G203" s="17">
        <v>501</v>
      </c>
      <c r="H203" s="55">
        <f t="shared" si="26"/>
        <v>0</v>
      </c>
      <c r="I203" s="55">
        <v>0</v>
      </c>
      <c r="J203" s="55">
        <v>0</v>
      </c>
      <c r="K203" s="55">
        <f t="shared" si="25"/>
        <v>501</v>
      </c>
      <c r="L203" s="63"/>
    </row>
    <row r="204" spans="1:14" ht="12.75">
      <c r="A204" s="26"/>
      <c r="B204" s="26" t="s">
        <v>357</v>
      </c>
      <c r="C204" s="54" t="s">
        <v>146</v>
      </c>
      <c r="D204" s="54" t="s">
        <v>125</v>
      </c>
      <c r="E204" s="54" t="s">
        <v>358</v>
      </c>
      <c r="F204" s="54"/>
      <c r="G204" s="17">
        <f>SUM(G205)</f>
        <v>10797.7</v>
      </c>
      <c r="H204" s="17">
        <f aca="true" t="shared" si="27" ref="H204:N204">SUM(H205)</f>
        <v>0</v>
      </c>
      <c r="I204" s="17">
        <f t="shared" si="27"/>
        <v>0</v>
      </c>
      <c r="J204" s="17">
        <f t="shared" si="27"/>
        <v>0</v>
      </c>
      <c r="K204" s="17">
        <f t="shared" si="27"/>
        <v>10797.7</v>
      </c>
      <c r="L204" s="17">
        <f t="shared" si="27"/>
        <v>0</v>
      </c>
      <c r="M204" s="17">
        <f t="shared" si="27"/>
        <v>0</v>
      </c>
      <c r="N204" s="17">
        <f t="shared" si="27"/>
        <v>0</v>
      </c>
    </row>
    <row r="205" spans="1:12" ht="31.5" customHeight="1">
      <c r="A205" s="26"/>
      <c r="B205" s="26" t="s">
        <v>359</v>
      </c>
      <c r="C205" s="54" t="s">
        <v>146</v>
      </c>
      <c r="D205" s="54" t="s">
        <v>125</v>
      </c>
      <c r="E205" s="54" t="s">
        <v>360</v>
      </c>
      <c r="F205" s="54"/>
      <c r="G205" s="17">
        <f>SUM(G207+G208+G210)</f>
        <v>10797.7</v>
      </c>
      <c r="H205" s="17">
        <f>SUM(H207+H208+H210)</f>
        <v>0</v>
      </c>
      <c r="I205" s="17">
        <f>SUM(I207+I208+I210)</f>
        <v>0</v>
      </c>
      <c r="J205" s="17">
        <f>SUM(J207+J208+J210)</f>
        <v>0</v>
      </c>
      <c r="K205" s="17">
        <f>SUM(K207+K208+K210)</f>
        <v>10797.7</v>
      </c>
      <c r="L205" s="63"/>
    </row>
    <row r="206" spans="1:12" ht="31.5" customHeight="1">
      <c r="A206" s="26"/>
      <c r="B206" s="26" t="s">
        <v>342</v>
      </c>
      <c r="C206" s="54" t="s">
        <v>146</v>
      </c>
      <c r="D206" s="54" t="s">
        <v>125</v>
      </c>
      <c r="E206" s="54" t="s">
        <v>361</v>
      </c>
      <c r="F206" s="54"/>
      <c r="G206" s="17">
        <f>SUM(G207)</f>
        <v>10547.7</v>
      </c>
      <c r="H206" s="17">
        <f>SUM(H207)</f>
        <v>0</v>
      </c>
      <c r="I206" s="17">
        <f>SUM(I207)</f>
        <v>0</v>
      </c>
      <c r="J206" s="17">
        <f>SUM(J207)</f>
        <v>0</v>
      </c>
      <c r="K206" s="17">
        <f>SUM(K207)</f>
        <v>10547.7</v>
      </c>
      <c r="L206" s="63"/>
    </row>
    <row r="207" spans="1:12" ht="64.5" customHeight="1">
      <c r="A207" s="26"/>
      <c r="B207" s="27" t="s">
        <v>332</v>
      </c>
      <c r="C207" s="54" t="s">
        <v>146</v>
      </c>
      <c r="D207" s="54" t="s">
        <v>125</v>
      </c>
      <c r="E207" s="54" t="s">
        <v>361</v>
      </c>
      <c r="F207" s="54" t="s">
        <v>334</v>
      </c>
      <c r="G207" s="17">
        <v>10547.7</v>
      </c>
      <c r="H207" s="55">
        <f>SUM(I207+J207)</f>
        <v>0</v>
      </c>
      <c r="I207" s="55">
        <v>0</v>
      </c>
      <c r="J207" s="55">
        <v>0</v>
      </c>
      <c r="K207" s="55">
        <f aca="true" t="shared" si="28" ref="K207:K231">SUM(G207+H207)</f>
        <v>10547.7</v>
      </c>
      <c r="L207" s="63"/>
    </row>
    <row r="208" spans="1:12" ht="15.75" customHeight="1">
      <c r="A208" s="26"/>
      <c r="B208" s="26" t="s">
        <v>346</v>
      </c>
      <c r="C208" s="54" t="s">
        <v>146</v>
      </c>
      <c r="D208" s="54" t="s">
        <v>125</v>
      </c>
      <c r="E208" s="54" t="s">
        <v>362</v>
      </c>
      <c r="F208" s="54"/>
      <c r="G208" s="17">
        <f>SUM(G209)</f>
        <v>250</v>
      </c>
      <c r="H208" s="55">
        <f>SUM(I208+J208)</f>
        <v>0</v>
      </c>
      <c r="I208" s="55">
        <f>SUM(I209)</f>
        <v>0</v>
      </c>
      <c r="J208" s="55"/>
      <c r="K208" s="55">
        <f t="shared" si="28"/>
        <v>250</v>
      </c>
      <c r="L208" s="63"/>
    </row>
    <row r="209" spans="1:12" ht="15" customHeight="1">
      <c r="A209" s="26"/>
      <c r="B209" s="26" t="s">
        <v>355</v>
      </c>
      <c r="C209" s="54" t="s">
        <v>146</v>
      </c>
      <c r="D209" s="54" t="s">
        <v>125</v>
      </c>
      <c r="E209" s="54" t="s">
        <v>362</v>
      </c>
      <c r="F209" s="54" t="s">
        <v>356</v>
      </c>
      <c r="G209" s="17">
        <v>250</v>
      </c>
      <c r="H209" s="55">
        <f>SUM(I209+J209)</f>
        <v>0</v>
      </c>
      <c r="I209" s="55">
        <v>0</v>
      </c>
      <c r="J209" s="55"/>
      <c r="K209" s="55">
        <f t="shared" si="28"/>
        <v>250</v>
      </c>
      <c r="L209" s="63"/>
    </row>
    <row r="210" spans="1:12" ht="0.75" customHeight="1" hidden="1">
      <c r="A210" s="26"/>
      <c r="B210" s="26" t="s">
        <v>350</v>
      </c>
      <c r="C210" s="54" t="s">
        <v>146</v>
      </c>
      <c r="D210" s="54" t="s">
        <v>125</v>
      </c>
      <c r="E210" s="54" t="s">
        <v>363</v>
      </c>
      <c r="F210" s="54"/>
      <c r="G210" s="17">
        <f>SUM(G211)</f>
        <v>0</v>
      </c>
      <c r="H210" s="55">
        <f>SUM(I210+J210)</f>
        <v>0</v>
      </c>
      <c r="I210" s="55">
        <f>SUM(I211)</f>
        <v>0</v>
      </c>
      <c r="J210" s="55"/>
      <c r="K210" s="55">
        <f t="shared" si="28"/>
        <v>0</v>
      </c>
      <c r="L210" s="63"/>
    </row>
    <row r="211" spans="1:12" ht="12.75" hidden="1">
      <c r="A211" s="26"/>
      <c r="B211" s="26" t="s">
        <v>355</v>
      </c>
      <c r="C211" s="54" t="s">
        <v>146</v>
      </c>
      <c r="D211" s="54" t="s">
        <v>125</v>
      </c>
      <c r="E211" s="54" t="s">
        <v>363</v>
      </c>
      <c r="F211" s="54" t="s">
        <v>364</v>
      </c>
      <c r="G211" s="17">
        <v>0</v>
      </c>
      <c r="H211" s="55">
        <f>SUM(I211+J211)</f>
        <v>0</v>
      </c>
      <c r="I211" s="55">
        <v>0</v>
      </c>
      <c r="J211" s="55"/>
      <c r="K211" s="55">
        <f t="shared" si="28"/>
        <v>0</v>
      </c>
      <c r="L211" s="63"/>
    </row>
    <row r="212" spans="1:12" ht="12.75">
      <c r="A212" s="26"/>
      <c r="B212" s="26" t="s">
        <v>280</v>
      </c>
      <c r="C212" s="54" t="s">
        <v>146</v>
      </c>
      <c r="D212" s="54" t="s">
        <v>125</v>
      </c>
      <c r="E212" s="54" t="s">
        <v>308</v>
      </c>
      <c r="F212" s="54"/>
      <c r="G212" s="88">
        <f>SUM(G213)</f>
        <v>3890.4</v>
      </c>
      <c r="H212" s="31">
        <f>SUM(H213)</f>
        <v>0</v>
      </c>
      <c r="I212" s="31">
        <f>SUM(I213)</f>
        <v>0</v>
      </c>
      <c r="J212" s="31">
        <f>SUM(J213)</f>
        <v>0</v>
      </c>
      <c r="K212" s="31">
        <f t="shared" si="28"/>
        <v>3890.4</v>
      </c>
      <c r="L212" s="63"/>
    </row>
    <row r="213" spans="1:12" ht="45.75" customHeight="1">
      <c r="A213" s="26"/>
      <c r="B213" s="26" t="s">
        <v>365</v>
      </c>
      <c r="C213" s="54" t="s">
        <v>146</v>
      </c>
      <c r="D213" s="54" t="s">
        <v>125</v>
      </c>
      <c r="E213" s="54" t="s">
        <v>366</v>
      </c>
      <c r="F213" s="54"/>
      <c r="G213" s="17">
        <f>SUM(G214+G215)</f>
        <v>3890.4</v>
      </c>
      <c r="H213" s="55">
        <f>SUM(I213+J213)</f>
        <v>0</v>
      </c>
      <c r="I213" s="55">
        <f>SUM(I214+I215)</f>
        <v>0</v>
      </c>
      <c r="J213" s="55">
        <f>SUM(J214:J215)</f>
        <v>0</v>
      </c>
      <c r="K213" s="31">
        <f t="shared" si="28"/>
        <v>3890.4</v>
      </c>
      <c r="L213" s="63"/>
    </row>
    <row r="214" spans="1:12" ht="15.75" customHeight="1">
      <c r="A214" s="26"/>
      <c r="B214" s="26" t="s">
        <v>348</v>
      </c>
      <c r="C214" s="82" t="s">
        <v>146</v>
      </c>
      <c r="D214" s="54" t="s">
        <v>125</v>
      </c>
      <c r="E214" s="54" t="s">
        <v>366</v>
      </c>
      <c r="F214" s="82" t="s">
        <v>349</v>
      </c>
      <c r="G214" s="17">
        <v>2390.4</v>
      </c>
      <c r="H214" s="55">
        <f>SUM(I214+J214)</f>
        <v>0</v>
      </c>
      <c r="I214" s="55">
        <v>0</v>
      </c>
      <c r="J214" s="55">
        <v>0</v>
      </c>
      <c r="K214" s="55">
        <f t="shared" si="28"/>
        <v>2390.4</v>
      </c>
      <c r="L214" s="63"/>
    </row>
    <row r="215" spans="1:12" ht="15" customHeight="1">
      <c r="A215" s="26"/>
      <c r="B215" s="26" t="s">
        <v>355</v>
      </c>
      <c r="C215" s="82" t="s">
        <v>146</v>
      </c>
      <c r="D215" s="54" t="s">
        <v>125</v>
      </c>
      <c r="E215" s="54" t="s">
        <v>366</v>
      </c>
      <c r="F215" s="82" t="s">
        <v>356</v>
      </c>
      <c r="G215" s="17">
        <v>1500</v>
      </c>
      <c r="H215" s="55">
        <f>SUM(I215+J215)</f>
        <v>0</v>
      </c>
      <c r="I215" s="55">
        <v>0</v>
      </c>
      <c r="J215" s="55">
        <v>0</v>
      </c>
      <c r="K215" s="55">
        <f t="shared" si="28"/>
        <v>1500</v>
      </c>
      <c r="L215" s="63"/>
    </row>
    <row r="216" spans="1:12" ht="14.25" customHeight="1">
      <c r="A216" s="26"/>
      <c r="B216" s="26" t="s">
        <v>213</v>
      </c>
      <c r="C216" s="54" t="s">
        <v>146</v>
      </c>
      <c r="D216" s="54" t="s">
        <v>125</v>
      </c>
      <c r="E216" s="54" t="s">
        <v>214</v>
      </c>
      <c r="F216" s="54" t="s">
        <v>367</v>
      </c>
      <c r="G216" s="17">
        <f>SUM(G217)</f>
        <v>4333.5</v>
      </c>
      <c r="H216" s="55">
        <f aca="true" t="shared" si="29" ref="H216:H231">SUM(I216+J216)</f>
        <v>0</v>
      </c>
      <c r="I216" s="55">
        <f>SUM(I217)</f>
        <v>0</v>
      </c>
      <c r="J216" s="55"/>
      <c r="K216" s="55">
        <f t="shared" si="28"/>
        <v>4333.5</v>
      </c>
      <c r="L216" s="63"/>
    </row>
    <row r="217" spans="1:12" ht="12.75">
      <c r="A217" s="26"/>
      <c r="B217" s="26" t="s">
        <v>215</v>
      </c>
      <c r="C217" s="54" t="s">
        <v>146</v>
      </c>
      <c r="D217" s="54" t="s">
        <v>125</v>
      </c>
      <c r="E217" s="54" t="s">
        <v>216</v>
      </c>
      <c r="F217" s="54"/>
      <c r="G217" s="17">
        <f>SUM(G218+G220+G222+G224)</f>
        <v>4333.5</v>
      </c>
      <c r="H217" s="55">
        <f t="shared" si="29"/>
        <v>0</v>
      </c>
      <c r="I217" s="55">
        <f>SUM(I218+I220+I222+I224)</f>
        <v>0</v>
      </c>
      <c r="J217" s="55"/>
      <c r="K217" s="55">
        <f t="shared" si="28"/>
        <v>4333.5</v>
      </c>
      <c r="L217" s="63"/>
    </row>
    <row r="218" spans="1:12" ht="29.25" customHeight="1">
      <c r="A218" s="26"/>
      <c r="B218" s="26" t="s">
        <v>368</v>
      </c>
      <c r="C218" s="54" t="s">
        <v>146</v>
      </c>
      <c r="D218" s="54" t="s">
        <v>125</v>
      </c>
      <c r="E218" s="54" t="s">
        <v>369</v>
      </c>
      <c r="F218" s="54"/>
      <c r="G218" s="17">
        <f>SUM(G219)</f>
        <v>2574</v>
      </c>
      <c r="H218" s="55">
        <f t="shared" si="29"/>
        <v>0</v>
      </c>
      <c r="I218" s="55">
        <f>SUM(I219)</f>
        <v>0</v>
      </c>
      <c r="J218" s="55"/>
      <c r="K218" s="55">
        <f t="shared" si="28"/>
        <v>2574</v>
      </c>
      <c r="L218" s="63"/>
    </row>
    <row r="219" spans="1:12" ht="12.75">
      <c r="A219" s="26"/>
      <c r="B219" s="26" t="s">
        <v>194</v>
      </c>
      <c r="C219" s="54" t="s">
        <v>146</v>
      </c>
      <c r="D219" s="54" t="s">
        <v>125</v>
      </c>
      <c r="E219" s="54" t="s">
        <v>369</v>
      </c>
      <c r="F219" s="54" t="s">
        <v>195</v>
      </c>
      <c r="G219" s="17">
        <v>2574</v>
      </c>
      <c r="H219" s="55">
        <f t="shared" si="29"/>
        <v>0</v>
      </c>
      <c r="I219" s="55">
        <v>0</v>
      </c>
      <c r="J219" s="55"/>
      <c r="K219" s="55">
        <f t="shared" si="28"/>
        <v>2574</v>
      </c>
      <c r="L219" s="63"/>
    </row>
    <row r="220" spans="1:12" ht="12.75">
      <c r="A220" s="26"/>
      <c r="B220" s="26" t="s">
        <v>370</v>
      </c>
      <c r="C220" s="54" t="s">
        <v>146</v>
      </c>
      <c r="D220" s="54" t="s">
        <v>125</v>
      </c>
      <c r="E220" s="54" t="s">
        <v>371</v>
      </c>
      <c r="F220" s="54"/>
      <c r="G220" s="17">
        <f>SUM(G221)</f>
        <v>694.3</v>
      </c>
      <c r="H220" s="55">
        <f t="shared" si="29"/>
        <v>0</v>
      </c>
      <c r="I220" s="55">
        <f>SUM(I221)</f>
        <v>0</v>
      </c>
      <c r="J220" s="55"/>
      <c r="K220" s="55">
        <f t="shared" si="28"/>
        <v>694.3</v>
      </c>
      <c r="L220" s="63"/>
    </row>
    <row r="221" spans="1:12" ht="30" customHeight="1">
      <c r="A221" s="26"/>
      <c r="B221" s="26" t="s">
        <v>194</v>
      </c>
      <c r="C221" s="54" t="s">
        <v>146</v>
      </c>
      <c r="D221" s="54" t="s">
        <v>125</v>
      </c>
      <c r="E221" s="54" t="s">
        <v>371</v>
      </c>
      <c r="F221" s="54" t="s">
        <v>195</v>
      </c>
      <c r="G221" s="17">
        <v>694.3</v>
      </c>
      <c r="H221" s="55">
        <f t="shared" si="29"/>
        <v>0</v>
      </c>
      <c r="I221" s="55">
        <v>0</v>
      </c>
      <c r="J221" s="55"/>
      <c r="K221" s="55">
        <f t="shared" si="28"/>
        <v>694.3</v>
      </c>
      <c r="L221" s="63"/>
    </row>
    <row r="222" spans="1:12" ht="33" customHeight="1">
      <c r="A222" s="26"/>
      <c r="B222" s="26" t="s">
        <v>372</v>
      </c>
      <c r="C222" s="54" t="s">
        <v>146</v>
      </c>
      <c r="D222" s="54" t="s">
        <v>125</v>
      </c>
      <c r="E222" s="54" t="s">
        <v>373</v>
      </c>
      <c r="F222" s="54"/>
      <c r="G222" s="17">
        <f>SUM(G223)</f>
        <v>683.4</v>
      </c>
      <c r="H222" s="55">
        <f t="shared" si="29"/>
        <v>0</v>
      </c>
      <c r="I222" s="55">
        <f>SUM(I223)</f>
        <v>0</v>
      </c>
      <c r="J222" s="55"/>
      <c r="K222" s="55">
        <f t="shared" si="28"/>
        <v>683.4</v>
      </c>
      <c r="L222" s="63"/>
    </row>
    <row r="223" spans="1:12" ht="31.5" customHeight="1">
      <c r="A223" s="26"/>
      <c r="B223" s="26" t="s">
        <v>194</v>
      </c>
      <c r="C223" s="54" t="s">
        <v>146</v>
      </c>
      <c r="D223" s="54" t="s">
        <v>125</v>
      </c>
      <c r="E223" s="54" t="s">
        <v>373</v>
      </c>
      <c r="F223" s="54" t="s">
        <v>195</v>
      </c>
      <c r="G223" s="17">
        <v>683.4</v>
      </c>
      <c r="H223" s="55">
        <f t="shared" si="29"/>
        <v>0</v>
      </c>
      <c r="I223" s="55">
        <v>0</v>
      </c>
      <c r="J223" s="55"/>
      <c r="K223" s="55">
        <f t="shared" si="28"/>
        <v>683.4</v>
      </c>
      <c r="L223" s="63"/>
    </row>
    <row r="224" spans="1:12" ht="65.25" customHeight="1">
      <c r="A224" s="26"/>
      <c r="B224" s="26" t="s">
        <v>374</v>
      </c>
      <c r="C224" s="54" t="s">
        <v>146</v>
      </c>
      <c r="D224" s="54" t="s">
        <v>125</v>
      </c>
      <c r="E224" s="54" t="s">
        <v>375</v>
      </c>
      <c r="F224" s="54"/>
      <c r="G224" s="88">
        <f>SUM(G225+G226)</f>
        <v>381.8</v>
      </c>
      <c r="H224" s="88">
        <f>SUM(H225+H226)</f>
        <v>0</v>
      </c>
      <c r="I224" s="88">
        <f>SUM(I225+I226)</f>
        <v>0</v>
      </c>
      <c r="J224" s="88">
        <f>SUM(J225+J226)</f>
        <v>0</v>
      </c>
      <c r="K224" s="88">
        <f>SUM(K225+K226)</f>
        <v>381.8</v>
      </c>
      <c r="L224" s="63"/>
    </row>
    <row r="225" spans="1:12" ht="15" customHeight="1">
      <c r="A225" s="26"/>
      <c r="B225" s="26" t="s">
        <v>348</v>
      </c>
      <c r="C225" s="82" t="s">
        <v>146</v>
      </c>
      <c r="D225" s="54" t="s">
        <v>125</v>
      </c>
      <c r="E225" s="54" t="s">
        <v>375</v>
      </c>
      <c r="F225" s="82" t="s">
        <v>349</v>
      </c>
      <c r="G225" s="17">
        <v>196.9</v>
      </c>
      <c r="H225" s="55">
        <f>SUM(I225+J225)</f>
        <v>0</v>
      </c>
      <c r="I225" s="55">
        <v>0</v>
      </c>
      <c r="J225" s="55"/>
      <c r="K225" s="55">
        <f>SUM(G225+H225)</f>
        <v>196.9</v>
      </c>
      <c r="L225" s="63"/>
    </row>
    <row r="226" spans="1:12" ht="15.75" customHeight="1">
      <c r="A226" s="26"/>
      <c r="B226" s="26" t="s">
        <v>355</v>
      </c>
      <c r="C226" s="82" t="s">
        <v>146</v>
      </c>
      <c r="D226" s="54" t="s">
        <v>125</v>
      </c>
      <c r="E226" s="54" t="s">
        <v>375</v>
      </c>
      <c r="F226" s="82" t="s">
        <v>356</v>
      </c>
      <c r="G226" s="17">
        <v>184.9</v>
      </c>
      <c r="H226" s="55">
        <f>SUM(I226+J226)</f>
        <v>0</v>
      </c>
      <c r="I226" s="55">
        <v>0</v>
      </c>
      <c r="J226" s="55"/>
      <c r="K226" s="55">
        <f>SUM(G226+H226)</f>
        <v>184.9</v>
      </c>
      <c r="L226" s="63"/>
    </row>
    <row r="227" spans="1:12" ht="12.75">
      <c r="A227" s="12" t="s">
        <v>163</v>
      </c>
      <c r="B227" s="12" t="s">
        <v>164</v>
      </c>
      <c r="C227" s="51" t="s">
        <v>140</v>
      </c>
      <c r="D227" s="51"/>
      <c r="E227" s="51"/>
      <c r="F227" s="51"/>
      <c r="G227" s="13">
        <f>SUM(G228)</f>
        <v>8131.1</v>
      </c>
      <c r="H227" s="48">
        <f t="shared" si="29"/>
        <v>0</v>
      </c>
      <c r="I227" s="48">
        <f>SUM(I228)</f>
        <v>0</v>
      </c>
      <c r="J227" s="48">
        <f>SUM(J228)</f>
        <v>0</v>
      </c>
      <c r="K227" s="48">
        <f>SUM(K228)</f>
        <v>8131.1</v>
      </c>
      <c r="L227" s="63"/>
    </row>
    <row r="228" spans="1:14" ht="15.75" customHeight="1">
      <c r="A228" s="26"/>
      <c r="B228" s="26" t="s">
        <v>165</v>
      </c>
      <c r="C228" s="54" t="s">
        <v>140</v>
      </c>
      <c r="D228" s="54" t="s">
        <v>136</v>
      </c>
      <c r="E228" s="54"/>
      <c r="F228" s="54"/>
      <c r="G228" s="17">
        <f>SUM(G229+G245)</f>
        <v>8131.1</v>
      </c>
      <c r="H228" s="55">
        <f t="shared" si="29"/>
        <v>0</v>
      </c>
      <c r="I228" s="55">
        <f>SUM(I229)</f>
        <v>0</v>
      </c>
      <c r="J228" s="55">
        <f>SUM(J229+J245)</f>
        <v>0</v>
      </c>
      <c r="K228" s="55">
        <f>SUM(G228+H228)</f>
        <v>8131.1</v>
      </c>
      <c r="L228" s="55">
        <f>SUM(L229)</f>
        <v>0</v>
      </c>
      <c r="M228" s="55">
        <f>SUM(M229)</f>
        <v>0</v>
      </c>
      <c r="N228" s="55">
        <f>SUM(N229)</f>
        <v>0</v>
      </c>
    </row>
    <row r="229" spans="1:12" ht="17.25" customHeight="1">
      <c r="A229" s="26"/>
      <c r="B229" s="26" t="s">
        <v>213</v>
      </c>
      <c r="C229" s="54" t="s">
        <v>140</v>
      </c>
      <c r="D229" s="54" t="s">
        <v>136</v>
      </c>
      <c r="E229" s="54" t="s">
        <v>214</v>
      </c>
      <c r="F229" s="54"/>
      <c r="G229" s="17">
        <f>SUM(G230)</f>
        <v>5653.700000000001</v>
      </c>
      <c r="H229" s="55">
        <f t="shared" si="29"/>
        <v>0</v>
      </c>
      <c r="I229" s="55">
        <f>SUM(I230)</f>
        <v>0</v>
      </c>
      <c r="J229" s="55"/>
      <c r="K229" s="55">
        <f t="shared" si="28"/>
        <v>5653.700000000001</v>
      </c>
      <c r="L229" s="63"/>
    </row>
    <row r="230" spans="1:12" ht="12.75">
      <c r="A230" s="12"/>
      <c r="B230" s="26" t="s">
        <v>215</v>
      </c>
      <c r="C230" s="54" t="s">
        <v>140</v>
      </c>
      <c r="D230" s="54" t="s">
        <v>136</v>
      </c>
      <c r="E230" s="54" t="s">
        <v>216</v>
      </c>
      <c r="F230" s="54"/>
      <c r="G230" s="17">
        <f>SUM(G231+G235+G233+G237+G239+G241+G243)</f>
        <v>5653.700000000001</v>
      </c>
      <c r="H230" s="17">
        <f>SUM(H231+H235+H233+H237+H239+H241+H243)</f>
        <v>0</v>
      </c>
      <c r="I230" s="17">
        <f>SUM(I231+I235+I233+I237+I239+I241+I243)</f>
        <v>0</v>
      </c>
      <c r="J230" s="17">
        <f>SUM(J231+J235+J233+J237+J239+J241+J243)</f>
        <v>0</v>
      </c>
      <c r="K230" s="17">
        <f>SUM(K231+K235+K233+K237+K239+K241+K243)</f>
        <v>5653.700000000001</v>
      </c>
      <c r="L230" s="63"/>
    </row>
    <row r="231" spans="1:12" ht="12.75" hidden="1">
      <c r="A231" s="26"/>
      <c r="B231" s="26" t="s">
        <v>376</v>
      </c>
      <c r="C231" s="54" t="s">
        <v>140</v>
      </c>
      <c r="D231" s="54" t="s">
        <v>136</v>
      </c>
      <c r="E231" s="54" t="s">
        <v>216</v>
      </c>
      <c r="F231" s="54"/>
      <c r="G231" s="17">
        <f>SUM(G232)</f>
        <v>0</v>
      </c>
      <c r="H231" s="55">
        <f t="shared" si="29"/>
        <v>0</v>
      </c>
      <c r="I231" s="55">
        <f>SUM(I232)</f>
        <v>0</v>
      </c>
      <c r="J231" s="55"/>
      <c r="K231" s="55">
        <f t="shared" si="28"/>
        <v>0</v>
      </c>
      <c r="L231" s="63"/>
    </row>
    <row r="232" spans="1:12" ht="12.75" hidden="1">
      <c r="A232" s="26"/>
      <c r="B232" s="26" t="s">
        <v>377</v>
      </c>
      <c r="C232" s="54" t="s">
        <v>140</v>
      </c>
      <c r="D232" s="54" t="s">
        <v>136</v>
      </c>
      <c r="E232" s="54" t="s">
        <v>216</v>
      </c>
      <c r="F232" s="54" t="s">
        <v>378</v>
      </c>
      <c r="G232" s="17">
        <v>0</v>
      </c>
      <c r="H232" s="55">
        <f aca="true" t="shared" si="30" ref="H232:H237">SUM(I232+J232)</f>
        <v>0</v>
      </c>
      <c r="I232" s="55">
        <v>0</v>
      </c>
      <c r="J232" s="55"/>
      <c r="K232" s="55">
        <f aca="true" t="shared" si="31" ref="K232:K260">SUM(G232+H232)</f>
        <v>0</v>
      </c>
      <c r="L232" s="63"/>
    </row>
    <row r="233" spans="1:12" ht="77.25" customHeight="1">
      <c r="A233" s="26"/>
      <c r="B233" s="26" t="s">
        <v>379</v>
      </c>
      <c r="C233" s="54" t="s">
        <v>140</v>
      </c>
      <c r="D233" s="54" t="s">
        <v>136</v>
      </c>
      <c r="E233" s="54" t="s">
        <v>380</v>
      </c>
      <c r="F233" s="54"/>
      <c r="G233" s="17">
        <f>SUM(G234)</f>
        <v>305.7</v>
      </c>
      <c r="H233" s="55">
        <f t="shared" si="30"/>
        <v>0</v>
      </c>
      <c r="I233" s="55">
        <f>SUM(I234)</f>
        <v>0</v>
      </c>
      <c r="J233" s="55"/>
      <c r="K233" s="55">
        <f t="shared" si="31"/>
        <v>305.7</v>
      </c>
      <c r="L233" s="63"/>
    </row>
    <row r="234" spans="1:12" ht="31.5" customHeight="1">
      <c r="A234" s="26"/>
      <c r="B234" s="26" t="s">
        <v>381</v>
      </c>
      <c r="C234" s="54" t="s">
        <v>140</v>
      </c>
      <c r="D234" s="54" t="s">
        <v>136</v>
      </c>
      <c r="E234" s="54" t="s">
        <v>380</v>
      </c>
      <c r="F234" s="54" t="s">
        <v>382</v>
      </c>
      <c r="G234" s="17">
        <v>305.7</v>
      </c>
      <c r="H234" s="55">
        <f t="shared" si="30"/>
        <v>0</v>
      </c>
      <c r="I234" s="55">
        <v>0</v>
      </c>
      <c r="J234" s="55"/>
      <c r="K234" s="55">
        <f t="shared" si="31"/>
        <v>305.7</v>
      </c>
      <c r="L234" s="63"/>
    </row>
    <row r="235" spans="1:12" ht="77.25" customHeight="1">
      <c r="A235" s="26"/>
      <c r="B235" s="26" t="s">
        <v>383</v>
      </c>
      <c r="C235" s="54" t="s">
        <v>140</v>
      </c>
      <c r="D235" s="54" t="s">
        <v>136</v>
      </c>
      <c r="E235" s="54" t="s">
        <v>384</v>
      </c>
      <c r="F235" s="54"/>
      <c r="G235" s="17">
        <f>SUM(G236)</f>
        <v>979.2</v>
      </c>
      <c r="H235" s="55">
        <f t="shared" si="30"/>
        <v>0</v>
      </c>
      <c r="I235" s="55">
        <f>SUM(I236)</f>
        <v>0</v>
      </c>
      <c r="J235" s="55"/>
      <c r="K235" s="55">
        <f t="shared" si="31"/>
        <v>979.2</v>
      </c>
      <c r="L235" s="63"/>
    </row>
    <row r="236" spans="1:12" ht="33" customHeight="1">
      <c r="A236" s="26"/>
      <c r="B236" s="26" t="s">
        <v>385</v>
      </c>
      <c r="C236" s="54" t="s">
        <v>386</v>
      </c>
      <c r="D236" s="54" t="s">
        <v>136</v>
      </c>
      <c r="E236" s="54" t="s">
        <v>384</v>
      </c>
      <c r="F236" s="54" t="s">
        <v>387</v>
      </c>
      <c r="G236" s="17">
        <v>979.2</v>
      </c>
      <c r="H236" s="55">
        <f t="shared" si="30"/>
        <v>0</v>
      </c>
      <c r="I236" s="55">
        <v>0</v>
      </c>
      <c r="J236" s="55"/>
      <c r="K236" s="55">
        <f t="shared" si="31"/>
        <v>979.2</v>
      </c>
      <c r="L236" s="63"/>
    </row>
    <row r="237" spans="1:12" ht="81" customHeight="1">
      <c r="A237" s="26"/>
      <c r="B237" s="26" t="s">
        <v>388</v>
      </c>
      <c r="C237" s="54" t="s">
        <v>140</v>
      </c>
      <c r="D237" s="54" t="s">
        <v>136</v>
      </c>
      <c r="E237" s="54" t="s">
        <v>389</v>
      </c>
      <c r="F237" s="54"/>
      <c r="G237" s="17">
        <f>SUM(G238)</f>
        <v>2150.9</v>
      </c>
      <c r="H237" s="55">
        <f t="shared" si="30"/>
        <v>0</v>
      </c>
      <c r="I237" s="55">
        <f>SUM(I238)</f>
        <v>0</v>
      </c>
      <c r="J237" s="55"/>
      <c r="K237" s="55">
        <f t="shared" si="31"/>
        <v>2150.9</v>
      </c>
      <c r="L237" s="63"/>
    </row>
    <row r="238" spans="1:12" ht="32.25" customHeight="1">
      <c r="A238" s="26"/>
      <c r="B238" s="26" t="s">
        <v>385</v>
      </c>
      <c r="C238" s="54" t="s">
        <v>140</v>
      </c>
      <c r="D238" s="54" t="s">
        <v>136</v>
      </c>
      <c r="E238" s="54" t="s">
        <v>389</v>
      </c>
      <c r="F238" s="54" t="s">
        <v>387</v>
      </c>
      <c r="G238" s="17">
        <v>2150.9</v>
      </c>
      <c r="H238" s="55">
        <f aca="true" t="shared" si="32" ref="H238:H244">SUM(I238+J238)</f>
        <v>0</v>
      </c>
      <c r="I238" s="55">
        <v>0</v>
      </c>
      <c r="J238" s="55"/>
      <c r="K238" s="55">
        <f aca="true" t="shared" si="33" ref="K238:K244">SUM(G238+H238)</f>
        <v>2150.9</v>
      </c>
      <c r="L238" s="63"/>
    </row>
    <row r="239" spans="1:12" ht="63.75" customHeight="1">
      <c r="A239" s="26"/>
      <c r="B239" s="26" t="s">
        <v>390</v>
      </c>
      <c r="C239" s="54" t="s">
        <v>140</v>
      </c>
      <c r="D239" s="54" t="s">
        <v>136</v>
      </c>
      <c r="E239" s="54" t="s">
        <v>391</v>
      </c>
      <c r="F239" s="54"/>
      <c r="G239" s="17">
        <f>SUM(G240)</f>
        <v>220</v>
      </c>
      <c r="H239" s="55">
        <f t="shared" si="32"/>
        <v>0</v>
      </c>
      <c r="I239" s="55">
        <f>SUM(I240)</f>
        <v>0</v>
      </c>
      <c r="J239" s="55"/>
      <c r="K239" s="55">
        <f t="shared" si="33"/>
        <v>220</v>
      </c>
      <c r="L239" s="63"/>
    </row>
    <row r="240" spans="1:12" ht="31.5" customHeight="1">
      <c r="A240" s="26"/>
      <c r="B240" s="26" t="s">
        <v>385</v>
      </c>
      <c r="C240" s="54" t="s">
        <v>140</v>
      </c>
      <c r="D240" s="54" t="s">
        <v>136</v>
      </c>
      <c r="E240" s="54" t="s">
        <v>391</v>
      </c>
      <c r="F240" s="54" t="s">
        <v>387</v>
      </c>
      <c r="G240" s="17">
        <v>220</v>
      </c>
      <c r="H240" s="55">
        <f t="shared" si="32"/>
        <v>0</v>
      </c>
      <c r="I240" s="55">
        <v>0</v>
      </c>
      <c r="J240" s="55"/>
      <c r="K240" s="55">
        <f t="shared" si="33"/>
        <v>220</v>
      </c>
      <c r="L240" s="63"/>
    </row>
    <row r="241" spans="1:12" ht="48" customHeight="1">
      <c r="A241" s="26"/>
      <c r="B241" s="26" t="s">
        <v>392</v>
      </c>
      <c r="C241" s="54" t="s">
        <v>140</v>
      </c>
      <c r="D241" s="54" t="s">
        <v>136</v>
      </c>
      <c r="E241" s="54" t="s">
        <v>393</v>
      </c>
      <c r="F241" s="54"/>
      <c r="G241" s="17">
        <f>SUM(G242)</f>
        <v>1583.9</v>
      </c>
      <c r="H241" s="55">
        <f t="shared" si="32"/>
        <v>0</v>
      </c>
      <c r="I241" s="55">
        <f>SUM(I242)</f>
        <v>0</v>
      </c>
      <c r="J241" s="55"/>
      <c r="K241" s="55">
        <f t="shared" si="33"/>
        <v>1583.9</v>
      </c>
      <c r="L241" s="63"/>
    </row>
    <row r="242" spans="1:12" ht="31.5" customHeight="1">
      <c r="A242" s="26"/>
      <c r="B242" s="26" t="s">
        <v>385</v>
      </c>
      <c r="C242" s="54" t="s">
        <v>140</v>
      </c>
      <c r="D242" s="54" t="s">
        <v>136</v>
      </c>
      <c r="E242" s="54" t="s">
        <v>393</v>
      </c>
      <c r="F242" s="54" t="s">
        <v>387</v>
      </c>
      <c r="G242" s="17">
        <v>1583.9</v>
      </c>
      <c r="H242" s="55">
        <f t="shared" si="32"/>
        <v>0</v>
      </c>
      <c r="I242" s="55">
        <v>0</v>
      </c>
      <c r="J242" s="55"/>
      <c r="K242" s="55">
        <f t="shared" si="33"/>
        <v>1583.9</v>
      </c>
      <c r="L242" s="63"/>
    </row>
    <row r="243" spans="1:12" ht="78.75" customHeight="1">
      <c r="A243" s="26"/>
      <c r="B243" s="26" t="s">
        <v>394</v>
      </c>
      <c r="C243" s="54" t="s">
        <v>140</v>
      </c>
      <c r="D243" s="54" t="s">
        <v>136</v>
      </c>
      <c r="E243" s="54" t="s">
        <v>395</v>
      </c>
      <c r="F243" s="54"/>
      <c r="G243" s="17">
        <f>SUM(G244)</f>
        <v>414</v>
      </c>
      <c r="H243" s="55">
        <f t="shared" si="32"/>
        <v>0</v>
      </c>
      <c r="I243" s="55">
        <f>SUM(I244)</f>
        <v>0</v>
      </c>
      <c r="J243" s="55"/>
      <c r="K243" s="55">
        <f t="shared" si="33"/>
        <v>414</v>
      </c>
      <c r="L243" s="63"/>
    </row>
    <row r="244" spans="1:12" ht="31.5" customHeight="1">
      <c r="A244" s="26"/>
      <c r="B244" s="26" t="s">
        <v>385</v>
      </c>
      <c r="C244" s="54" t="s">
        <v>140</v>
      </c>
      <c r="D244" s="54" t="s">
        <v>136</v>
      </c>
      <c r="E244" s="54" t="s">
        <v>395</v>
      </c>
      <c r="F244" s="54" t="s">
        <v>387</v>
      </c>
      <c r="G244" s="17">
        <v>414</v>
      </c>
      <c r="H244" s="55">
        <f t="shared" si="32"/>
        <v>0</v>
      </c>
      <c r="I244" s="55">
        <v>0</v>
      </c>
      <c r="J244" s="55"/>
      <c r="K244" s="55">
        <f t="shared" si="33"/>
        <v>414</v>
      </c>
      <c r="L244" s="63"/>
    </row>
    <row r="245" spans="1:12" ht="31.5" customHeight="1">
      <c r="A245" s="26"/>
      <c r="B245" s="26" t="s">
        <v>396</v>
      </c>
      <c r="C245" s="54" t="s">
        <v>140</v>
      </c>
      <c r="D245" s="54" t="s">
        <v>136</v>
      </c>
      <c r="E245" s="54" t="s">
        <v>397</v>
      </c>
      <c r="F245" s="54"/>
      <c r="G245" s="17">
        <f>SUM(G246+G248)</f>
        <v>2477.4</v>
      </c>
      <c r="H245" s="17">
        <f>SUM(H246+H248)</f>
        <v>0</v>
      </c>
      <c r="I245" s="17">
        <f>SUM(I246+I248)</f>
        <v>0</v>
      </c>
      <c r="J245" s="17">
        <f>SUM(J246+J248)</f>
        <v>0</v>
      </c>
      <c r="K245" s="17">
        <f>SUM(K246+K248)</f>
        <v>2477.4</v>
      </c>
      <c r="L245" s="63"/>
    </row>
    <row r="246" spans="1:12" ht="61.5" customHeight="1">
      <c r="A246" s="26"/>
      <c r="B246" s="26" t="s">
        <v>398</v>
      </c>
      <c r="C246" s="54" t="s">
        <v>140</v>
      </c>
      <c r="D246" s="54" t="s">
        <v>136</v>
      </c>
      <c r="E246" s="54" t="s">
        <v>399</v>
      </c>
      <c r="F246" s="54"/>
      <c r="G246" s="17">
        <f>SUM(G247)</f>
        <v>893.5</v>
      </c>
      <c r="H246" s="17">
        <f>SUM(H247)</f>
        <v>0</v>
      </c>
      <c r="I246" s="17">
        <f>SUM(I247)</f>
        <v>0</v>
      </c>
      <c r="J246" s="17">
        <f>SUM(J247)</f>
        <v>0</v>
      </c>
      <c r="K246" s="17">
        <f>SUM(K247)</f>
        <v>893.5</v>
      </c>
      <c r="L246" s="63"/>
    </row>
    <row r="247" spans="1:12" ht="31.5" customHeight="1">
      <c r="A247" s="26"/>
      <c r="B247" s="26" t="s">
        <v>385</v>
      </c>
      <c r="C247" s="54" t="s">
        <v>140</v>
      </c>
      <c r="D247" s="54" t="s">
        <v>136</v>
      </c>
      <c r="E247" s="54" t="s">
        <v>399</v>
      </c>
      <c r="F247" s="54" t="s">
        <v>387</v>
      </c>
      <c r="G247" s="17">
        <v>893.5</v>
      </c>
      <c r="H247" s="55">
        <f>SUM(I247+J247)</f>
        <v>0</v>
      </c>
      <c r="I247" s="55">
        <v>0</v>
      </c>
      <c r="J247" s="55">
        <v>0</v>
      </c>
      <c r="K247" s="55">
        <f>SUM(G247+H247)</f>
        <v>893.5</v>
      </c>
      <c r="L247" s="63"/>
    </row>
    <row r="248" spans="1:12" ht="68.25" customHeight="1">
      <c r="A248" s="26"/>
      <c r="B248" s="26" t="s">
        <v>400</v>
      </c>
      <c r="C248" s="54" t="s">
        <v>140</v>
      </c>
      <c r="D248" s="54" t="s">
        <v>136</v>
      </c>
      <c r="E248" s="54" t="s">
        <v>401</v>
      </c>
      <c r="F248" s="54"/>
      <c r="G248" s="17">
        <f>SUM(G249)</f>
        <v>1583.9</v>
      </c>
      <c r="H248" s="17">
        <f>SUM(H249)</f>
        <v>0</v>
      </c>
      <c r="I248" s="17">
        <f>SUM(I249)</f>
        <v>0</v>
      </c>
      <c r="J248" s="17">
        <f>SUM(J249)</f>
        <v>0</v>
      </c>
      <c r="K248" s="17">
        <f>SUM(K249)</f>
        <v>1583.9</v>
      </c>
      <c r="L248" s="63"/>
    </row>
    <row r="249" spans="1:12" ht="31.5" customHeight="1">
      <c r="A249" s="26"/>
      <c r="B249" s="26" t="s">
        <v>385</v>
      </c>
      <c r="C249" s="54" t="s">
        <v>140</v>
      </c>
      <c r="D249" s="54" t="s">
        <v>136</v>
      </c>
      <c r="E249" s="54" t="s">
        <v>401</v>
      </c>
      <c r="F249" s="54" t="s">
        <v>387</v>
      </c>
      <c r="G249" s="17">
        <v>1583.9</v>
      </c>
      <c r="H249" s="55">
        <f>SUM(I249+J249)</f>
        <v>0</v>
      </c>
      <c r="I249" s="55">
        <v>0</v>
      </c>
      <c r="J249" s="55">
        <v>0</v>
      </c>
      <c r="K249" s="55">
        <f>SUM(G249+H249)</f>
        <v>1583.9</v>
      </c>
      <c r="L249" s="63"/>
    </row>
    <row r="250" spans="1:12" ht="18" customHeight="1">
      <c r="A250" s="12" t="s">
        <v>166</v>
      </c>
      <c r="B250" s="12" t="s">
        <v>167</v>
      </c>
      <c r="C250" s="51" t="s">
        <v>168</v>
      </c>
      <c r="D250" s="54"/>
      <c r="E250" s="54"/>
      <c r="F250" s="54"/>
      <c r="G250" s="13">
        <f>SUM(G251)</f>
        <v>14252.4</v>
      </c>
      <c r="H250" s="48">
        <f>SUM(I250+J250)</f>
        <v>0</v>
      </c>
      <c r="I250" s="48">
        <f>SUM(I251)</f>
        <v>0</v>
      </c>
      <c r="J250" s="48">
        <f>SUM(J251)</f>
        <v>0</v>
      </c>
      <c r="K250" s="48">
        <f t="shared" si="31"/>
        <v>14252.4</v>
      </c>
      <c r="L250" s="63"/>
    </row>
    <row r="251" spans="1:12" ht="14.25" customHeight="1">
      <c r="A251" s="26"/>
      <c r="B251" s="26" t="s">
        <v>169</v>
      </c>
      <c r="C251" s="54" t="s">
        <v>168</v>
      </c>
      <c r="D251" s="54" t="s">
        <v>125</v>
      </c>
      <c r="E251" s="54"/>
      <c r="F251" s="54"/>
      <c r="G251" s="17">
        <f>SUM(G252+G260+G266+G263)</f>
        <v>14252.4</v>
      </c>
      <c r="H251" s="55">
        <f>SUM(I251+J251)</f>
        <v>0</v>
      </c>
      <c r="I251" s="55">
        <f>SUM(I252+I260+I267)</f>
        <v>0</v>
      </c>
      <c r="J251" s="55">
        <f>SUM(J260+J263)</f>
        <v>0</v>
      </c>
      <c r="K251" s="55">
        <f t="shared" si="31"/>
        <v>14252.4</v>
      </c>
      <c r="L251" s="63"/>
    </row>
    <row r="252" spans="1:12" ht="12.75">
      <c r="A252" s="26"/>
      <c r="B252" s="26" t="s">
        <v>402</v>
      </c>
      <c r="C252" s="54" t="s">
        <v>168</v>
      </c>
      <c r="D252" s="54" t="s">
        <v>125</v>
      </c>
      <c r="E252" s="54" t="s">
        <v>403</v>
      </c>
      <c r="F252" s="54"/>
      <c r="G252" s="17">
        <f>SUM(G253)</f>
        <v>9851.800000000001</v>
      </c>
      <c r="H252" s="55">
        <f>SUM(H253)</f>
        <v>0</v>
      </c>
      <c r="I252" s="55">
        <f>SUM(I253)</f>
        <v>0</v>
      </c>
      <c r="J252" s="55" t="s">
        <v>10</v>
      </c>
      <c r="K252" s="55">
        <f t="shared" si="31"/>
        <v>9851.800000000001</v>
      </c>
      <c r="L252" s="63"/>
    </row>
    <row r="253" spans="1:12" ht="12.75">
      <c r="A253" s="26"/>
      <c r="B253" s="26" t="s">
        <v>340</v>
      </c>
      <c r="C253" s="54" t="s">
        <v>168</v>
      </c>
      <c r="D253" s="54" t="s">
        <v>125</v>
      </c>
      <c r="E253" s="54" t="s">
        <v>404</v>
      </c>
      <c r="F253" s="54"/>
      <c r="G253" s="17">
        <f>SUM(G255+G257+G258)</f>
        <v>9851.800000000001</v>
      </c>
      <c r="H253" s="17">
        <f>SUM(H255+H257+H258)</f>
        <v>0</v>
      </c>
      <c r="I253" s="17">
        <f>SUM(I255+I257+I258)</f>
        <v>0</v>
      </c>
      <c r="J253" s="17">
        <f>SUM(J255+J257+J258)</f>
        <v>0</v>
      </c>
      <c r="K253" s="17">
        <f>SUM(K255+K257+K258)</f>
        <v>9851.800000000001</v>
      </c>
      <c r="L253" s="63"/>
    </row>
    <row r="254" spans="1:12" ht="30.75" customHeight="1">
      <c r="A254" s="26"/>
      <c r="B254" s="27" t="s">
        <v>342</v>
      </c>
      <c r="C254" s="54" t="s">
        <v>168</v>
      </c>
      <c r="D254" s="54" t="s">
        <v>125</v>
      </c>
      <c r="E254" s="54" t="s">
        <v>405</v>
      </c>
      <c r="F254" s="54"/>
      <c r="G254" s="17">
        <f>SUM(G255)</f>
        <v>8145</v>
      </c>
      <c r="H254" s="55">
        <f aca="true" t="shared" si="34" ref="H254:H260">SUM(I254+J254)</f>
        <v>0</v>
      </c>
      <c r="I254" s="55">
        <f>SUM(I255)</f>
        <v>0</v>
      </c>
      <c r="J254" s="55">
        <f>SUM(J255)</f>
        <v>0</v>
      </c>
      <c r="K254" s="55">
        <f>SUM(G254+H254)</f>
        <v>8145</v>
      </c>
      <c r="L254" s="63"/>
    </row>
    <row r="255" spans="1:12" ht="65.25" customHeight="1">
      <c r="A255" s="26"/>
      <c r="B255" s="27" t="s">
        <v>332</v>
      </c>
      <c r="C255" s="54" t="s">
        <v>168</v>
      </c>
      <c r="D255" s="54" t="s">
        <v>125</v>
      </c>
      <c r="E255" s="54" t="s">
        <v>405</v>
      </c>
      <c r="F255" s="54" t="s">
        <v>334</v>
      </c>
      <c r="G255" s="17">
        <v>8145</v>
      </c>
      <c r="H255" s="55">
        <f t="shared" si="34"/>
        <v>0</v>
      </c>
      <c r="I255" s="55">
        <v>0</v>
      </c>
      <c r="J255" s="55">
        <v>0</v>
      </c>
      <c r="K255" s="55">
        <f t="shared" si="31"/>
        <v>8145</v>
      </c>
      <c r="L255" s="63"/>
    </row>
    <row r="256" spans="1:12" ht="12.75">
      <c r="A256" s="26"/>
      <c r="B256" s="27" t="s">
        <v>346</v>
      </c>
      <c r="C256" s="54" t="s">
        <v>168</v>
      </c>
      <c r="D256" s="54" t="s">
        <v>125</v>
      </c>
      <c r="E256" s="54" t="s">
        <v>406</v>
      </c>
      <c r="F256" s="54"/>
      <c r="G256" s="17">
        <f>SUM(G257)</f>
        <v>519.6</v>
      </c>
      <c r="H256" s="55">
        <f t="shared" si="34"/>
        <v>0</v>
      </c>
      <c r="I256" s="55">
        <f>SUM(I257)</f>
        <v>0</v>
      </c>
      <c r="J256" s="55">
        <v>0</v>
      </c>
      <c r="K256" s="55">
        <f t="shared" si="31"/>
        <v>519.6</v>
      </c>
      <c r="L256" s="63"/>
    </row>
    <row r="257" spans="1:12" ht="16.5" customHeight="1">
      <c r="A257" s="26"/>
      <c r="B257" s="27" t="s">
        <v>355</v>
      </c>
      <c r="C257" s="54" t="s">
        <v>168</v>
      </c>
      <c r="D257" s="54" t="s">
        <v>125</v>
      </c>
      <c r="E257" s="54" t="s">
        <v>406</v>
      </c>
      <c r="F257" s="54" t="s">
        <v>356</v>
      </c>
      <c r="G257" s="17">
        <v>519.6</v>
      </c>
      <c r="H257" s="55">
        <f t="shared" si="34"/>
        <v>0</v>
      </c>
      <c r="I257" s="55">
        <v>0</v>
      </c>
      <c r="J257" s="55">
        <v>0</v>
      </c>
      <c r="K257" s="55">
        <f t="shared" si="31"/>
        <v>519.6</v>
      </c>
      <c r="L257" s="63"/>
    </row>
    <row r="258" spans="1:12" ht="12.75">
      <c r="A258" s="26"/>
      <c r="B258" s="26" t="s">
        <v>350</v>
      </c>
      <c r="C258" s="54" t="s">
        <v>168</v>
      </c>
      <c r="D258" s="54" t="s">
        <v>125</v>
      </c>
      <c r="E258" s="54" t="s">
        <v>407</v>
      </c>
      <c r="F258" s="54"/>
      <c r="G258" s="88">
        <f>SUM(G259)</f>
        <v>1187.2</v>
      </c>
      <c r="H258" s="31">
        <f t="shared" si="34"/>
        <v>0</v>
      </c>
      <c r="I258" s="31">
        <f>SUM(I259)</f>
        <v>0</v>
      </c>
      <c r="J258" s="31"/>
      <c r="K258" s="31">
        <f t="shared" si="31"/>
        <v>1187.2</v>
      </c>
      <c r="L258" s="63"/>
    </row>
    <row r="259" spans="1:12" ht="15.75" customHeight="1">
      <c r="A259" s="26"/>
      <c r="B259" s="26" t="s">
        <v>355</v>
      </c>
      <c r="C259" s="54" t="s">
        <v>168</v>
      </c>
      <c r="D259" s="54" t="s">
        <v>125</v>
      </c>
      <c r="E259" s="54" t="s">
        <v>407</v>
      </c>
      <c r="F259" s="54" t="s">
        <v>356</v>
      </c>
      <c r="G259" s="88">
        <v>1187.2</v>
      </c>
      <c r="H259" s="31">
        <f t="shared" si="34"/>
        <v>0</v>
      </c>
      <c r="I259" s="31">
        <v>0</v>
      </c>
      <c r="J259" s="31"/>
      <c r="K259" s="31">
        <f t="shared" si="31"/>
        <v>1187.2</v>
      </c>
      <c r="L259" s="63"/>
    </row>
    <row r="260" spans="1:12" ht="12.75">
      <c r="A260" s="26"/>
      <c r="B260" s="26" t="s">
        <v>408</v>
      </c>
      <c r="C260" s="54" t="s">
        <v>168</v>
      </c>
      <c r="D260" s="54" t="s">
        <v>125</v>
      </c>
      <c r="E260" s="54" t="s">
        <v>409</v>
      </c>
      <c r="F260" s="54"/>
      <c r="G260" s="17">
        <f>SUM(G261)</f>
        <v>2508.7</v>
      </c>
      <c r="H260" s="55">
        <f t="shared" si="34"/>
        <v>0</v>
      </c>
      <c r="I260" s="55">
        <f>SUM(I261)</f>
        <v>0</v>
      </c>
      <c r="J260" s="55"/>
      <c r="K260" s="55">
        <f t="shared" si="31"/>
        <v>2508.7</v>
      </c>
      <c r="L260" s="63"/>
    </row>
    <row r="261" spans="1:12" ht="33.75" customHeight="1">
      <c r="A261" s="26"/>
      <c r="B261" s="26" t="s">
        <v>410</v>
      </c>
      <c r="C261" s="54" t="s">
        <v>168</v>
      </c>
      <c r="D261" s="54" t="s">
        <v>125</v>
      </c>
      <c r="E261" s="54" t="s">
        <v>411</v>
      </c>
      <c r="F261" s="54"/>
      <c r="G261" s="17">
        <f>SUM(G262)</f>
        <v>2508.7</v>
      </c>
      <c r="H261" s="17">
        <f>SUM(H262)</f>
        <v>0</v>
      </c>
      <c r="I261" s="17">
        <f>SUM(I262)</f>
        <v>0</v>
      </c>
      <c r="J261" s="17">
        <f>SUM(J262)</f>
        <v>0</v>
      </c>
      <c r="K261" s="17">
        <f>SUM(K262)</f>
        <v>2508.7</v>
      </c>
      <c r="L261" s="63"/>
    </row>
    <row r="262" spans="1:12" ht="12.75">
      <c r="A262" s="26"/>
      <c r="B262" s="26" t="s">
        <v>194</v>
      </c>
      <c r="C262" s="54" t="s">
        <v>168</v>
      </c>
      <c r="D262" s="54" t="s">
        <v>125</v>
      </c>
      <c r="E262" s="54" t="s">
        <v>411</v>
      </c>
      <c r="F262" s="54" t="s">
        <v>195</v>
      </c>
      <c r="G262" s="17">
        <v>2508.7</v>
      </c>
      <c r="H262" s="55">
        <f aca="true" t="shared" si="35" ref="H262:H271">SUM(I262+J262)</f>
        <v>0</v>
      </c>
      <c r="I262" s="55">
        <v>0</v>
      </c>
      <c r="J262" s="55"/>
      <c r="K262" s="55">
        <f aca="true" t="shared" si="36" ref="K262:K276">SUM(G262+H262)</f>
        <v>2508.7</v>
      </c>
      <c r="L262" s="63"/>
    </row>
    <row r="263" spans="1:12" ht="12.75">
      <c r="A263" s="26"/>
      <c r="B263" s="26" t="s">
        <v>280</v>
      </c>
      <c r="C263" s="54" t="s">
        <v>168</v>
      </c>
      <c r="D263" s="54" t="s">
        <v>125</v>
      </c>
      <c r="E263" s="54" t="s">
        <v>270</v>
      </c>
      <c r="F263" s="54"/>
      <c r="G263" s="88">
        <f aca="true" t="shared" si="37" ref="G263:J264">SUM(G264)</f>
        <v>704.3</v>
      </c>
      <c r="H263" s="31">
        <f t="shared" si="37"/>
        <v>0</v>
      </c>
      <c r="I263" s="31">
        <f t="shared" si="37"/>
        <v>0</v>
      </c>
      <c r="J263" s="31">
        <f t="shared" si="37"/>
        <v>0</v>
      </c>
      <c r="K263" s="31">
        <f t="shared" si="36"/>
        <v>704.3</v>
      </c>
      <c r="L263" s="63"/>
    </row>
    <row r="264" spans="1:12" ht="49.5" customHeight="1">
      <c r="A264" s="26"/>
      <c r="B264" s="26" t="s">
        <v>412</v>
      </c>
      <c r="C264" s="54" t="s">
        <v>168</v>
      </c>
      <c r="D264" s="54" t="s">
        <v>125</v>
      </c>
      <c r="E264" s="54" t="s">
        <v>413</v>
      </c>
      <c r="F264" s="54"/>
      <c r="G264" s="17">
        <f t="shared" si="37"/>
        <v>704.3</v>
      </c>
      <c r="H264" s="17">
        <f t="shared" si="37"/>
        <v>0</v>
      </c>
      <c r="I264" s="17">
        <f t="shared" si="37"/>
        <v>0</v>
      </c>
      <c r="J264" s="17">
        <f t="shared" si="37"/>
        <v>0</v>
      </c>
      <c r="K264" s="17">
        <f>SUM(K265)</f>
        <v>704.3</v>
      </c>
      <c r="L264" s="63"/>
    </row>
    <row r="265" spans="1:12" ht="16.5" customHeight="1">
      <c r="A265" s="26"/>
      <c r="B265" s="26" t="s">
        <v>355</v>
      </c>
      <c r="C265" s="54" t="s">
        <v>168</v>
      </c>
      <c r="D265" s="54" t="s">
        <v>125</v>
      </c>
      <c r="E265" s="54" t="s">
        <v>413</v>
      </c>
      <c r="F265" s="82" t="s">
        <v>356</v>
      </c>
      <c r="G265" s="17">
        <v>704.3</v>
      </c>
      <c r="H265" s="55">
        <f>SUM(I265+J265)</f>
        <v>0</v>
      </c>
      <c r="I265" s="55">
        <v>0</v>
      </c>
      <c r="J265" s="55">
        <v>0</v>
      </c>
      <c r="K265" s="55">
        <f t="shared" si="36"/>
        <v>704.3</v>
      </c>
      <c r="L265" s="63"/>
    </row>
    <row r="266" spans="1:12" ht="16.5" customHeight="1">
      <c r="A266" s="26"/>
      <c r="B266" s="26" t="s">
        <v>213</v>
      </c>
      <c r="C266" s="54" t="s">
        <v>168</v>
      </c>
      <c r="D266" s="54" t="s">
        <v>125</v>
      </c>
      <c r="E266" s="91" t="s">
        <v>214</v>
      </c>
      <c r="F266" s="54"/>
      <c r="G266" s="17">
        <f>SUM(G267)</f>
        <v>1187.6</v>
      </c>
      <c r="H266" s="55">
        <f t="shared" si="35"/>
        <v>0</v>
      </c>
      <c r="I266" s="55">
        <f>SUM(I267)</f>
        <v>0</v>
      </c>
      <c r="J266" s="55"/>
      <c r="K266" s="55">
        <f t="shared" si="36"/>
        <v>1187.6</v>
      </c>
      <c r="L266" s="63"/>
    </row>
    <row r="267" spans="1:12" ht="19.5" customHeight="1">
      <c r="A267" s="64"/>
      <c r="B267" s="26" t="s">
        <v>215</v>
      </c>
      <c r="C267" s="82" t="s">
        <v>168</v>
      </c>
      <c r="D267" s="54" t="s">
        <v>125</v>
      </c>
      <c r="E267" s="91" t="s">
        <v>216</v>
      </c>
      <c r="F267" s="82"/>
      <c r="G267" s="17">
        <f>SUM(G268+G270)</f>
        <v>1187.6</v>
      </c>
      <c r="H267" s="55">
        <f t="shared" si="35"/>
        <v>0</v>
      </c>
      <c r="I267" s="55">
        <f>SUM(I268+I270)</f>
        <v>0</v>
      </c>
      <c r="J267" s="55"/>
      <c r="K267" s="55">
        <f t="shared" si="36"/>
        <v>1187.6</v>
      </c>
      <c r="L267" s="63"/>
    </row>
    <row r="268" spans="1:15" ht="77.25" customHeight="1">
      <c r="A268" s="64"/>
      <c r="B268" s="26" t="s">
        <v>414</v>
      </c>
      <c r="C268" s="82" t="s">
        <v>168</v>
      </c>
      <c r="D268" s="54" t="s">
        <v>125</v>
      </c>
      <c r="E268" s="91" t="s">
        <v>415</v>
      </c>
      <c r="F268" s="82"/>
      <c r="G268" s="17">
        <f>SUM(G269)</f>
        <v>942.9</v>
      </c>
      <c r="H268" s="55">
        <f t="shared" si="35"/>
        <v>0</v>
      </c>
      <c r="I268" s="55">
        <f>SUM(I269)</f>
        <v>0</v>
      </c>
      <c r="J268" s="55"/>
      <c r="K268" s="55">
        <f t="shared" si="36"/>
        <v>942.9</v>
      </c>
      <c r="L268" s="63"/>
      <c r="O268" s="63"/>
    </row>
    <row r="269" spans="1:12" ht="12.75">
      <c r="A269" s="64"/>
      <c r="B269" s="26" t="s">
        <v>194</v>
      </c>
      <c r="C269" s="82" t="s">
        <v>168</v>
      </c>
      <c r="D269" s="54" t="s">
        <v>125</v>
      </c>
      <c r="E269" s="91" t="s">
        <v>415</v>
      </c>
      <c r="F269" s="82" t="s">
        <v>195</v>
      </c>
      <c r="G269" s="17">
        <v>942.9</v>
      </c>
      <c r="H269" s="55">
        <f t="shared" si="35"/>
        <v>0</v>
      </c>
      <c r="I269" s="55">
        <v>0</v>
      </c>
      <c r="J269" s="55"/>
      <c r="K269" s="55">
        <f t="shared" si="36"/>
        <v>942.9</v>
      </c>
      <c r="L269" s="63"/>
    </row>
    <row r="270" spans="1:12" ht="48" customHeight="1">
      <c r="A270" s="64"/>
      <c r="B270" s="26" t="s">
        <v>416</v>
      </c>
      <c r="C270" s="82" t="s">
        <v>168</v>
      </c>
      <c r="D270" s="54" t="s">
        <v>125</v>
      </c>
      <c r="E270" s="91" t="s">
        <v>417</v>
      </c>
      <c r="F270" s="82"/>
      <c r="G270" s="17">
        <f>SUM(G271)</f>
        <v>244.7</v>
      </c>
      <c r="H270" s="55">
        <f t="shared" si="35"/>
        <v>0</v>
      </c>
      <c r="I270" s="55">
        <f>SUM(I271)</f>
        <v>0</v>
      </c>
      <c r="J270" s="55"/>
      <c r="K270" s="55">
        <f t="shared" si="36"/>
        <v>244.7</v>
      </c>
      <c r="L270" s="63"/>
    </row>
    <row r="271" spans="1:12" ht="15" customHeight="1">
      <c r="A271" s="64"/>
      <c r="B271" s="26" t="s">
        <v>355</v>
      </c>
      <c r="C271" s="82" t="s">
        <v>168</v>
      </c>
      <c r="D271" s="54" t="s">
        <v>125</v>
      </c>
      <c r="E271" s="82" t="s">
        <v>417</v>
      </c>
      <c r="F271" s="82" t="s">
        <v>356</v>
      </c>
      <c r="G271" s="17">
        <v>244.7</v>
      </c>
      <c r="H271" s="55">
        <f t="shared" si="35"/>
        <v>0</v>
      </c>
      <c r="I271" s="55">
        <v>0</v>
      </c>
      <c r="J271" s="55"/>
      <c r="K271" s="55">
        <f t="shared" si="36"/>
        <v>244.7</v>
      </c>
      <c r="L271" s="63"/>
    </row>
    <row r="272" spans="1:12" ht="29.25" customHeight="1">
      <c r="A272" s="92">
        <v>9</v>
      </c>
      <c r="B272" s="12" t="s">
        <v>171</v>
      </c>
      <c r="C272" s="51" t="s">
        <v>133</v>
      </c>
      <c r="D272" s="51"/>
      <c r="E272" s="51"/>
      <c r="F272" s="51"/>
      <c r="G272" s="13">
        <f aca="true" t="shared" si="38" ref="G272:I275">SUM(G273)</f>
        <v>863.2</v>
      </c>
      <c r="H272" s="48">
        <f t="shared" si="38"/>
        <v>0</v>
      </c>
      <c r="I272" s="48">
        <f t="shared" si="38"/>
        <v>0</v>
      </c>
      <c r="J272" s="48"/>
      <c r="K272" s="48">
        <f t="shared" si="36"/>
        <v>863.2</v>
      </c>
      <c r="L272" s="63"/>
    </row>
    <row r="273" spans="1:12" ht="12.75">
      <c r="A273" s="64"/>
      <c r="B273" s="26" t="s">
        <v>418</v>
      </c>
      <c r="C273" s="54" t="s">
        <v>133</v>
      </c>
      <c r="D273" s="54" t="s">
        <v>125</v>
      </c>
      <c r="E273" s="54"/>
      <c r="F273" s="54"/>
      <c r="G273" s="17">
        <f t="shared" si="38"/>
        <v>863.2</v>
      </c>
      <c r="H273" s="55">
        <f t="shared" si="38"/>
        <v>0</v>
      </c>
      <c r="I273" s="55">
        <f t="shared" si="38"/>
        <v>0</v>
      </c>
      <c r="J273" s="55"/>
      <c r="K273" s="55">
        <f t="shared" si="36"/>
        <v>863.2</v>
      </c>
      <c r="L273" s="63"/>
    </row>
    <row r="274" spans="1:12" ht="16.5" customHeight="1">
      <c r="A274" s="64"/>
      <c r="B274" s="26" t="s">
        <v>419</v>
      </c>
      <c r="C274" s="54" t="s">
        <v>133</v>
      </c>
      <c r="D274" s="54" t="s">
        <v>125</v>
      </c>
      <c r="E274" s="54" t="s">
        <v>420</v>
      </c>
      <c r="F274" s="54"/>
      <c r="G274" s="17">
        <f t="shared" si="38"/>
        <v>863.2</v>
      </c>
      <c r="H274" s="55">
        <f t="shared" si="38"/>
        <v>0</v>
      </c>
      <c r="I274" s="55">
        <f t="shared" si="38"/>
        <v>0</v>
      </c>
      <c r="J274" s="55"/>
      <c r="K274" s="55">
        <f t="shared" si="36"/>
        <v>863.2</v>
      </c>
      <c r="L274" s="63"/>
    </row>
    <row r="275" spans="1:12" ht="16.5" customHeight="1">
      <c r="A275" s="64"/>
      <c r="B275" s="26" t="s">
        <v>421</v>
      </c>
      <c r="C275" s="54" t="s">
        <v>133</v>
      </c>
      <c r="D275" s="54" t="s">
        <v>125</v>
      </c>
      <c r="E275" s="54" t="s">
        <v>422</v>
      </c>
      <c r="F275" s="54"/>
      <c r="G275" s="17">
        <f t="shared" si="38"/>
        <v>863.2</v>
      </c>
      <c r="H275" s="55">
        <f t="shared" si="38"/>
        <v>0</v>
      </c>
      <c r="I275" s="55">
        <f t="shared" si="38"/>
        <v>0</v>
      </c>
      <c r="J275" s="55"/>
      <c r="K275" s="55">
        <f t="shared" si="36"/>
        <v>863.2</v>
      </c>
      <c r="L275" s="63"/>
    </row>
    <row r="276" spans="1:12" ht="30.75" customHeight="1">
      <c r="A276" s="64"/>
      <c r="B276" s="26" t="s">
        <v>423</v>
      </c>
      <c r="C276" s="54" t="s">
        <v>133</v>
      </c>
      <c r="D276" s="54" t="s">
        <v>125</v>
      </c>
      <c r="E276" s="54" t="s">
        <v>422</v>
      </c>
      <c r="F276" s="54" t="s">
        <v>424</v>
      </c>
      <c r="G276" s="17">
        <v>863.2</v>
      </c>
      <c r="H276" s="55">
        <f>SUM(I276+J276)</f>
        <v>0</v>
      </c>
      <c r="I276" s="55">
        <v>0</v>
      </c>
      <c r="J276" s="55"/>
      <c r="K276" s="55">
        <f t="shared" si="36"/>
        <v>863.2</v>
      </c>
      <c r="L276" s="63"/>
    </row>
    <row r="277" spans="1:12" ht="15.75" customHeight="1">
      <c r="A277" s="64"/>
      <c r="B277" s="60"/>
      <c r="C277" s="53"/>
      <c r="D277" s="93"/>
      <c r="E277" s="53"/>
      <c r="F277" s="54"/>
      <c r="G277" s="88"/>
      <c r="H277" s="31"/>
      <c r="I277" s="94"/>
      <c r="J277" s="94"/>
      <c r="K277" s="31"/>
      <c r="L277" s="63"/>
    </row>
    <row r="278" spans="1:12" ht="16.5" customHeight="1">
      <c r="A278" s="64"/>
      <c r="B278" s="60"/>
      <c r="C278" s="64"/>
      <c r="D278" s="61"/>
      <c r="E278" s="64"/>
      <c r="F278" s="95"/>
      <c r="G278" s="64"/>
      <c r="H278" s="96"/>
      <c r="I278" s="97"/>
      <c r="J278" s="97"/>
      <c r="K278" s="96"/>
      <c r="L278" s="63"/>
    </row>
    <row r="279" spans="1:12" ht="12.75" customHeight="1">
      <c r="A279" s="64"/>
      <c r="B279" s="65" t="s">
        <v>105</v>
      </c>
      <c r="C279" s="65"/>
      <c r="D279" s="65"/>
      <c r="E279" s="65"/>
      <c r="F279" s="98"/>
      <c r="G279" s="99"/>
      <c r="H279" s="100"/>
      <c r="I279" s="100"/>
      <c r="J279" s="100"/>
      <c r="K279" s="100"/>
      <c r="L279" s="63"/>
    </row>
    <row r="280" spans="1:12" ht="12.75">
      <c r="A280" s="64"/>
      <c r="B280" s="70" t="s">
        <v>2</v>
      </c>
      <c r="C280" s="68"/>
      <c r="D280" s="68"/>
      <c r="E280" s="68"/>
      <c r="F280" s="98"/>
      <c r="G280" s="99"/>
      <c r="H280" s="100"/>
      <c r="I280" s="100"/>
      <c r="J280" s="100"/>
      <c r="K280" s="100"/>
      <c r="L280" s="63"/>
    </row>
    <row r="281" spans="1:12" ht="12.75" customHeight="1">
      <c r="A281" s="64"/>
      <c r="B281" s="68" t="s">
        <v>3</v>
      </c>
      <c r="C281" s="68"/>
      <c r="D281" s="68"/>
      <c r="E281" s="101" t="s">
        <v>425</v>
      </c>
      <c r="F281" s="101"/>
      <c r="G281" s="101"/>
      <c r="H281" s="101"/>
      <c r="I281" s="101"/>
      <c r="J281" s="101"/>
      <c r="K281" s="101"/>
      <c r="L281" s="63"/>
    </row>
    <row r="282" spans="1:12" ht="12.75">
      <c r="A282" s="63"/>
      <c r="B282" s="102"/>
      <c r="C282" s="103"/>
      <c r="D282" s="103"/>
      <c r="E282" s="103"/>
      <c r="F282" s="103"/>
      <c r="G282" s="63"/>
      <c r="H282" s="63"/>
      <c r="I282" s="63"/>
      <c r="J282" s="63"/>
      <c r="K282" s="63"/>
      <c r="L282" s="63"/>
    </row>
    <row r="283" spans="1:11" ht="12.75">
      <c r="A283" s="63"/>
      <c r="B283" s="63"/>
      <c r="C283" s="63"/>
      <c r="D283" s="63"/>
      <c r="E283" s="63"/>
      <c r="F283" s="63"/>
      <c r="G283" s="63"/>
      <c r="H283" s="63"/>
      <c r="I283" s="63"/>
      <c r="J283" s="63"/>
      <c r="K283" s="63"/>
    </row>
    <row r="284" spans="1:11" ht="12.75">
      <c r="A284" s="63"/>
      <c r="B284" s="63"/>
      <c r="C284" s="63"/>
      <c r="D284" s="63"/>
      <c r="E284" s="63"/>
      <c r="F284" s="63"/>
      <c r="G284" s="63"/>
      <c r="H284" s="63"/>
      <c r="I284" s="63"/>
      <c r="J284" s="63"/>
      <c r="K284" s="63"/>
    </row>
    <row r="285" spans="1:11" ht="12.75">
      <c r="A285" s="63"/>
      <c r="B285" s="63"/>
      <c r="C285" s="63"/>
      <c r="D285" s="63"/>
      <c r="E285" s="63"/>
      <c r="F285" s="63"/>
      <c r="G285" s="63"/>
      <c r="H285" s="63"/>
      <c r="I285" s="63"/>
      <c r="J285" s="63"/>
      <c r="K285" s="63"/>
    </row>
    <row r="286" spans="1:11" ht="12.75">
      <c r="A286" s="63"/>
      <c r="B286" s="63"/>
      <c r="C286" s="63"/>
      <c r="D286" s="63"/>
      <c r="E286" s="63"/>
      <c r="F286" s="63"/>
      <c r="G286" s="63"/>
      <c r="H286" s="63"/>
      <c r="I286" s="63"/>
      <c r="J286" s="63"/>
      <c r="K286" s="63"/>
    </row>
    <row r="287" spans="1:11" ht="12.75">
      <c r="A287" s="63"/>
      <c r="B287" s="63"/>
      <c r="C287" s="63"/>
      <c r="D287" s="63"/>
      <c r="E287" s="63"/>
      <c r="F287" s="63"/>
      <c r="G287" s="63"/>
      <c r="H287" s="63"/>
      <c r="I287" s="63"/>
      <c r="J287" s="63"/>
      <c r="K287" s="63"/>
    </row>
    <row r="288" spans="1:11" ht="12.75">
      <c r="A288" s="63"/>
      <c r="B288" s="63"/>
      <c r="C288" s="63"/>
      <c r="D288" s="63"/>
      <c r="E288" s="63"/>
      <c r="F288" s="63"/>
      <c r="G288" s="63"/>
      <c r="H288" s="63"/>
      <c r="I288" s="63"/>
      <c r="J288" s="63"/>
      <c r="K288" s="63"/>
    </row>
    <row r="289" spans="1:11" ht="12.75">
      <c r="A289" s="63"/>
      <c r="B289" s="63"/>
      <c r="C289" s="63"/>
      <c r="D289" s="63"/>
      <c r="E289" s="63"/>
      <c r="F289" s="63"/>
      <c r="G289" s="63"/>
      <c r="H289" s="63"/>
      <c r="I289" s="63"/>
      <c r="J289" s="63"/>
      <c r="K289" s="63"/>
    </row>
    <row r="290" spans="1:11" ht="12.75">
      <c r="A290" s="63"/>
      <c r="B290" s="63"/>
      <c r="C290" s="63"/>
      <c r="D290" s="63"/>
      <c r="E290" s="63"/>
      <c r="F290" s="63"/>
      <c r="G290" s="63"/>
      <c r="H290" s="63"/>
      <c r="I290" s="63"/>
      <c r="J290" s="63"/>
      <c r="K290" s="63"/>
    </row>
    <row r="291" spans="1:11" ht="12.75">
      <c r="A291" s="63"/>
      <c r="B291" s="63"/>
      <c r="C291" s="63"/>
      <c r="D291" s="63"/>
      <c r="E291" s="63"/>
      <c r="F291" s="63"/>
      <c r="G291" s="63"/>
      <c r="H291" s="63"/>
      <c r="I291" s="63"/>
      <c r="J291" s="63"/>
      <c r="K291" s="63"/>
    </row>
    <row r="292" spans="1:11" ht="12.75">
      <c r="A292" s="63"/>
      <c r="B292" s="63"/>
      <c r="C292" s="63"/>
      <c r="D292" s="63"/>
      <c r="E292" s="63"/>
      <c r="F292" s="63"/>
      <c r="G292" s="63"/>
      <c r="H292" s="63"/>
      <c r="I292" s="63"/>
      <c r="J292" s="63"/>
      <c r="K292" s="63"/>
    </row>
    <row r="293" spans="1:11" ht="12.75">
      <c r="A293" s="63"/>
      <c r="B293" s="63"/>
      <c r="C293" s="63"/>
      <c r="D293" s="63"/>
      <c r="E293" s="63"/>
      <c r="F293" s="63"/>
      <c r="G293" s="63"/>
      <c r="H293" s="63"/>
      <c r="I293" s="63"/>
      <c r="J293" s="63"/>
      <c r="K293" s="63"/>
    </row>
    <row r="294" spans="1:11" ht="12.75">
      <c r="A294" s="63"/>
      <c r="B294" s="63"/>
      <c r="C294" s="63"/>
      <c r="D294" s="63"/>
      <c r="E294" s="63"/>
      <c r="F294" s="63"/>
      <c r="G294" s="63"/>
      <c r="H294" s="63"/>
      <c r="I294" s="63"/>
      <c r="J294" s="63"/>
      <c r="K294" s="63"/>
    </row>
    <row r="295" spans="1:11" ht="12.75">
      <c r="A295" s="63"/>
      <c r="B295" s="63"/>
      <c r="C295" s="63"/>
      <c r="D295" s="63"/>
      <c r="E295" s="63"/>
      <c r="F295" s="63"/>
      <c r="G295" s="63"/>
      <c r="H295" s="63"/>
      <c r="I295" s="63"/>
      <c r="J295" s="63"/>
      <c r="K295" s="63"/>
    </row>
    <row r="296" spans="1:11" ht="12.75">
      <c r="A296" s="63"/>
      <c r="B296" s="63"/>
      <c r="C296" s="63"/>
      <c r="D296" s="63"/>
      <c r="E296" s="63"/>
      <c r="F296" s="63"/>
      <c r="G296" s="63"/>
      <c r="H296" s="63"/>
      <c r="I296" s="63"/>
      <c r="J296" s="63"/>
      <c r="K296" s="63"/>
    </row>
    <row r="297" spans="1:11" ht="12.75">
      <c r="A297" s="63"/>
      <c r="B297" s="63"/>
      <c r="C297" s="63"/>
      <c r="D297" s="63"/>
      <c r="E297" s="63"/>
      <c r="F297" s="63"/>
      <c r="G297" s="63"/>
      <c r="H297" s="63"/>
      <c r="I297" s="63"/>
      <c r="J297" s="63"/>
      <c r="K297" s="63"/>
    </row>
    <row r="298" spans="1:11" ht="12.75">
      <c r="A298" s="63"/>
      <c r="B298" s="63"/>
      <c r="C298" s="63"/>
      <c r="D298" s="63"/>
      <c r="E298" s="63"/>
      <c r="F298" s="63"/>
      <c r="G298" s="63"/>
      <c r="H298" s="63"/>
      <c r="I298" s="63"/>
      <c r="J298" s="63"/>
      <c r="K298" s="63"/>
    </row>
    <row r="299" spans="1:11" ht="12.75">
      <c r="A299" s="63"/>
      <c r="B299" s="63"/>
      <c r="C299" s="63"/>
      <c r="D299" s="63"/>
      <c r="E299" s="63"/>
      <c r="F299" s="63"/>
      <c r="G299" s="63"/>
      <c r="H299" s="63"/>
      <c r="I299" s="63"/>
      <c r="J299" s="63"/>
      <c r="K299" s="63"/>
    </row>
    <row r="300" spans="1:11" ht="12.75">
      <c r="A300" s="63"/>
      <c r="B300" s="63"/>
      <c r="C300" s="63"/>
      <c r="D300" s="63"/>
      <c r="E300" s="63"/>
      <c r="F300" s="63"/>
      <c r="G300" s="63"/>
      <c r="H300" s="63"/>
      <c r="I300" s="63"/>
      <c r="J300" s="63"/>
      <c r="K300" s="63"/>
    </row>
    <row r="301" spans="1:11" ht="12.75">
      <c r="A301" s="63"/>
      <c r="B301" s="63"/>
      <c r="C301" s="63"/>
      <c r="D301" s="63"/>
      <c r="E301" s="63"/>
      <c r="F301" s="63"/>
      <c r="G301" s="63"/>
      <c r="H301" s="63"/>
      <c r="I301" s="63"/>
      <c r="J301" s="63"/>
      <c r="K301" s="63"/>
    </row>
    <row r="302" spans="1:11" ht="12.75">
      <c r="A302" s="63"/>
      <c r="B302" s="63"/>
      <c r="C302" s="63"/>
      <c r="D302" s="63"/>
      <c r="E302" s="63"/>
      <c r="F302" s="63"/>
      <c r="G302" s="63"/>
      <c r="H302" s="63"/>
      <c r="I302" s="63"/>
      <c r="J302" s="63"/>
      <c r="K302" s="63"/>
    </row>
    <row r="303" spans="1:11" ht="12.75">
      <c r="A303" s="63"/>
      <c r="B303" s="63"/>
      <c r="C303" s="63"/>
      <c r="D303" s="63"/>
      <c r="E303" s="63"/>
      <c r="F303" s="63"/>
      <c r="G303" s="63"/>
      <c r="H303" s="63"/>
      <c r="I303" s="63"/>
      <c r="J303" s="63"/>
      <c r="K303" s="63"/>
    </row>
    <row r="304" spans="1:11" ht="12.75">
      <c r="A304" s="63"/>
      <c r="B304" s="63"/>
      <c r="C304" s="63"/>
      <c r="D304" s="63"/>
      <c r="E304" s="63"/>
      <c r="F304" s="63"/>
      <c r="G304" s="63"/>
      <c r="H304" s="63"/>
      <c r="I304" s="63"/>
      <c r="J304" s="63"/>
      <c r="K304" s="63"/>
    </row>
    <row r="305" spans="1:11" ht="12.75">
      <c r="A305" s="63"/>
      <c r="B305" s="63"/>
      <c r="C305" s="63"/>
      <c r="D305" s="63"/>
      <c r="E305" s="63"/>
      <c r="F305" s="63"/>
      <c r="G305" s="63"/>
      <c r="H305" s="63"/>
      <c r="I305" s="63"/>
      <c r="J305" s="63"/>
      <c r="K305" s="63"/>
    </row>
    <row r="306" spans="1:11" ht="12.75">
      <c r="A306" s="63"/>
      <c r="B306" s="63"/>
      <c r="C306" s="63"/>
      <c r="D306" s="63"/>
      <c r="E306" s="63"/>
      <c r="F306" s="63"/>
      <c r="G306" s="63"/>
      <c r="H306" s="63"/>
      <c r="I306" s="63"/>
      <c r="J306" s="63"/>
      <c r="K306" s="63"/>
    </row>
    <row r="307" spans="1:11" ht="12.75">
      <c r="A307" s="63"/>
      <c r="B307" s="63"/>
      <c r="C307" s="63"/>
      <c r="D307" s="63"/>
      <c r="E307" s="63"/>
      <c r="F307" s="63"/>
      <c r="G307" s="63"/>
      <c r="H307" s="63"/>
      <c r="I307" s="63"/>
      <c r="J307" s="63"/>
      <c r="K307" s="63"/>
    </row>
    <row r="308" spans="1:11" ht="12.75">
      <c r="A308" s="63"/>
      <c r="B308" s="63"/>
      <c r="C308" s="63"/>
      <c r="D308" s="63"/>
      <c r="E308" s="63"/>
      <c r="F308" s="63"/>
      <c r="G308" s="63"/>
      <c r="H308" s="63"/>
      <c r="I308" s="63"/>
      <c r="J308" s="63"/>
      <c r="K308" s="63"/>
    </row>
    <row r="309" spans="1:11" ht="12.75">
      <c r="A309" s="63"/>
      <c r="B309" s="63"/>
      <c r="C309" s="63"/>
      <c r="D309" s="63"/>
      <c r="E309" s="63"/>
      <c r="F309" s="63"/>
      <c r="G309" s="63"/>
      <c r="H309" s="63"/>
      <c r="I309" s="63"/>
      <c r="J309" s="63"/>
      <c r="K309" s="63"/>
    </row>
    <row r="310" spans="1:11" ht="12.75">
      <c r="A310" s="63"/>
      <c r="B310" s="63"/>
      <c r="C310" s="63"/>
      <c r="D310" s="63"/>
      <c r="E310" s="63"/>
      <c r="F310" s="63"/>
      <c r="G310" s="63"/>
      <c r="H310" s="63"/>
      <c r="I310" s="63"/>
      <c r="J310" s="63"/>
      <c r="K310" s="63"/>
    </row>
    <row r="311" spans="1:11" ht="12.75">
      <c r="A311" s="63"/>
      <c r="B311" s="63"/>
      <c r="C311" s="63"/>
      <c r="D311" s="63"/>
      <c r="E311" s="63"/>
      <c r="F311" s="63"/>
      <c r="G311" s="63"/>
      <c r="H311" s="63"/>
      <c r="I311" s="63"/>
      <c r="J311" s="63"/>
      <c r="K311" s="63"/>
    </row>
    <row r="312" spans="1:11" ht="12.75">
      <c r="A312" s="63"/>
      <c r="B312" s="63"/>
      <c r="C312" s="63"/>
      <c r="D312" s="63"/>
      <c r="E312" s="63"/>
      <c r="F312" s="63"/>
      <c r="G312" s="63"/>
      <c r="H312" s="63"/>
      <c r="I312" s="63"/>
      <c r="J312" s="63"/>
      <c r="K312" s="63"/>
    </row>
    <row r="313" spans="1:11" ht="12.75">
      <c r="A313" s="63"/>
      <c r="B313" s="63"/>
      <c r="C313" s="63"/>
      <c r="D313" s="63"/>
      <c r="E313" s="63"/>
      <c r="F313" s="63"/>
      <c r="G313" s="63"/>
      <c r="H313" s="63"/>
      <c r="I313" s="63"/>
      <c r="J313" s="63"/>
      <c r="K313" s="63"/>
    </row>
    <row r="314" spans="1:11" ht="12.75">
      <c r="A314" s="63"/>
      <c r="B314" s="63"/>
      <c r="C314" s="63"/>
      <c r="D314" s="63"/>
      <c r="E314" s="63"/>
      <c r="F314" s="63"/>
      <c r="G314" s="63"/>
      <c r="H314" s="63"/>
      <c r="I314" s="63"/>
      <c r="J314" s="63"/>
      <c r="K314" s="63"/>
    </row>
    <row r="315" spans="1:11" ht="12.75">
      <c r="A315" s="63"/>
      <c r="B315" s="63"/>
      <c r="C315" s="63"/>
      <c r="D315" s="63"/>
      <c r="E315" s="63"/>
      <c r="F315" s="63"/>
      <c r="G315" s="63"/>
      <c r="H315" s="63"/>
      <c r="I315" s="63"/>
      <c r="J315" s="63"/>
      <c r="K315" s="63"/>
    </row>
    <row r="316" spans="1:11" ht="12.75">
      <c r="A316" s="63"/>
      <c r="B316" s="63"/>
      <c r="C316" s="63"/>
      <c r="D316" s="63"/>
      <c r="E316" s="63"/>
      <c r="F316" s="63"/>
      <c r="G316" s="63"/>
      <c r="H316" s="63"/>
      <c r="I316" s="63"/>
      <c r="J316" s="63"/>
      <c r="K316" s="63"/>
    </row>
    <row r="317" spans="1:11" ht="12.75">
      <c r="A317" s="63"/>
      <c r="B317" s="63"/>
      <c r="C317" s="63"/>
      <c r="D317" s="63"/>
      <c r="E317" s="63"/>
      <c r="F317" s="63"/>
      <c r="G317" s="63"/>
      <c r="H317" s="63"/>
      <c r="I317" s="63"/>
      <c r="J317" s="63"/>
      <c r="K317" s="63"/>
    </row>
    <row r="318" spans="1:11" ht="12.75">
      <c r="A318" s="63"/>
      <c r="B318" s="63"/>
      <c r="C318" s="63"/>
      <c r="D318" s="63"/>
      <c r="E318" s="63"/>
      <c r="F318" s="63"/>
      <c r="G318" s="63"/>
      <c r="H318" s="63"/>
      <c r="I318" s="63"/>
      <c r="J318" s="63"/>
      <c r="K318" s="63"/>
    </row>
    <row r="319" spans="1:11" ht="12.75">
      <c r="A319" s="63"/>
      <c r="B319" s="63"/>
      <c r="C319" s="63"/>
      <c r="D319" s="63"/>
      <c r="E319" s="63"/>
      <c r="F319" s="63"/>
      <c r="G319" s="63"/>
      <c r="H319" s="63"/>
      <c r="I319" s="63"/>
      <c r="J319" s="63"/>
      <c r="K319" s="63"/>
    </row>
    <row r="320" spans="1:11" ht="12.75">
      <c r="A320" s="63"/>
      <c r="B320" s="63"/>
      <c r="C320" s="63"/>
      <c r="D320" s="63"/>
      <c r="E320" s="63"/>
      <c r="F320" s="63"/>
      <c r="G320" s="63"/>
      <c r="H320" s="63"/>
      <c r="I320" s="63"/>
      <c r="J320" s="63"/>
      <c r="K320" s="63"/>
    </row>
    <row r="321" spans="1:11" ht="12.75">
      <c r="A321" s="63"/>
      <c r="B321" s="63"/>
      <c r="C321" s="63"/>
      <c r="D321" s="63"/>
      <c r="E321" s="63"/>
      <c r="F321" s="63"/>
      <c r="G321" s="63"/>
      <c r="H321" s="63"/>
      <c r="I321" s="63"/>
      <c r="J321" s="63"/>
      <c r="K321" s="63"/>
    </row>
    <row r="322" spans="1:11" ht="12.75">
      <c r="A322" s="63"/>
      <c r="B322" s="63"/>
      <c r="C322" s="63"/>
      <c r="D322" s="63"/>
      <c r="E322" s="63"/>
      <c r="F322" s="63"/>
      <c r="G322" s="63"/>
      <c r="H322" s="63"/>
      <c r="I322" s="63"/>
      <c r="J322" s="63"/>
      <c r="K322" s="63"/>
    </row>
    <row r="323" spans="1:11" ht="12.75">
      <c r="A323" s="63"/>
      <c r="B323" s="63"/>
      <c r="C323" s="63"/>
      <c r="D323" s="63"/>
      <c r="E323" s="63"/>
      <c r="F323" s="63"/>
      <c r="G323" s="63"/>
      <c r="H323" s="63"/>
      <c r="I323" s="63"/>
      <c r="J323" s="63"/>
      <c r="K323" s="63"/>
    </row>
    <row r="324" spans="1:11" ht="12.75">
      <c r="A324" s="63"/>
      <c r="B324" s="63"/>
      <c r="C324" s="63"/>
      <c r="D324" s="63"/>
      <c r="E324" s="63"/>
      <c r="F324" s="63"/>
      <c r="G324" s="63"/>
      <c r="H324" s="63"/>
      <c r="I324" s="63"/>
      <c r="J324" s="63"/>
      <c r="K324" s="63"/>
    </row>
    <row r="325" spans="1:11" ht="12.75">
      <c r="A325" s="63"/>
      <c r="B325" s="63"/>
      <c r="C325" s="63"/>
      <c r="D325" s="63"/>
      <c r="E325" s="63"/>
      <c r="F325" s="63"/>
      <c r="G325" s="63"/>
      <c r="H325" s="63"/>
      <c r="I325" s="63"/>
      <c r="J325" s="63"/>
      <c r="K325" s="63"/>
    </row>
    <row r="326" spans="1:11" ht="12.75">
      <c r="A326" s="63"/>
      <c r="B326" s="63"/>
      <c r="C326" s="63"/>
      <c r="D326" s="63"/>
      <c r="E326" s="63"/>
      <c r="F326" s="63"/>
      <c r="G326" s="63"/>
      <c r="H326" s="63"/>
      <c r="I326" s="63"/>
      <c r="J326" s="63"/>
      <c r="K326" s="63"/>
    </row>
    <row r="327" spans="1:11" ht="12.75">
      <c r="A327" s="63"/>
      <c r="B327" s="63"/>
      <c r="C327" s="63"/>
      <c r="D327" s="63"/>
      <c r="E327" s="63"/>
      <c r="F327" s="63"/>
      <c r="G327" s="63"/>
      <c r="H327" s="63"/>
      <c r="I327" s="63"/>
      <c r="J327" s="63"/>
      <c r="K327" s="63"/>
    </row>
    <row r="328" spans="1:11" ht="12.75">
      <c r="A328" s="63"/>
      <c r="B328" s="63"/>
      <c r="C328" s="63"/>
      <c r="D328" s="63"/>
      <c r="E328" s="63"/>
      <c r="F328" s="63"/>
      <c r="G328" s="63"/>
      <c r="H328" s="63"/>
      <c r="I328" s="63"/>
      <c r="J328" s="63"/>
      <c r="K328" s="63"/>
    </row>
    <row r="329" spans="1:11" ht="12.75">
      <c r="A329" s="63"/>
      <c r="B329" s="63"/>
      <c r="C329" s="63"/>
      <c r="D329" s="63"/>
      <c r="E329" s="63"/>
      <c r="F329" s="63"/>
      <c r="G329" s="63"/>
      <c r="H329" s="63"/>
      <c r="I329" s="63"/>
      <c r="J329" s="63"/>
      <c r="K329" s="63"/>
    </row>
    <row r="330" spans="1:11" ht="12.75">
      <c r="A330" s="63"/>
      <c r="B330" s="63"/>
      <c r="C330" s="63"/>
      <c r="D330" s="63"/>
      <c r="E330" s="63"/>
      <c r="F330" s="63"/>
      <c r="G330" s="63"/>
      <c r="H330" s="63"/>
      <c r="I330" s="63"/>
      <c r="J330" s="63"/>
      <c r="K330" s="63"/>
    </row>
    <row r="331" spans="1:11" ht="12.75">
      <c r="A331" s="63"/>
      <c r="B331" s="63"/>
      <c r="C331" s="63"/>
      <c r="D331" s="63"/>
      <c r="E331" s="63"/>
      <c r="F331" s="63"/>
      <c r="G331" s="63"/>
      <c r="H331" s="63"/>
      <c r="I331" s="63"/>
      <c r="J331" s="63"/>
      <c r="K331" s="63"/>
    </row>
    <row r="332" spans="1:11" ht="12.75">
      <c r="A332" s="63"/>
      <c r="B332" s="63"/>
      <c r="C332" s="63"/>
      <c r="D332" s="63"/>
      <c r="E332" s="63"/>
      <c r="F332" s="63"/>
      <c r="G332" s="63"/>
      <c r="H332" s="63"/>
      <c r="I332" s="63"/>
      <c r="J332" s="63"/>
      <c r="K332" s="63"/>
    </row>
    <row r="333" spans="1:11" ht="12.75">
      <c r="A333" s="63"/>
      <c r="B333" s="63"/>
      <c r="C333" s="63"/>
      <c r="D333" s="63"/>
      <c r="E333" s="63"/>
      <c r="F333" s="63"/>
      <c r="G333" s="63"/>
      <c r="H333" s="63"/>
      <c r="I333" s="63"/>
      <c r="J333" s="63"/>
      <c r="K333" s="63"/>
    </row>
    <row r="334" spans="1:11" ht="12.75">
      <c r="A334" s="63"/>
      <c r="B334" s="63"/>
      <c r="C334" s="63"/>
      <c r="D334" s="63"/>
      <c r="E334" s="63"/>
      <c r="F334" s="63"/>
      <c r="G334" s="63"/>
      <c r="H334" s="63"/>
      <c r="I334" s="63"/>
      <c r="J334" s="63"/>
      <c r="K334" s="63"/>
    </row>
    <row r="335" spans="1:11" ht="12.75">
      <c r="A335" s="63"/>
      <c r="B335" s="63"/>
      <c r="C335" s="63"/>
      <c r="D335" s="63"/>
      <c r="E335" s="63"/>
      <c r="F335" s="63"/>
      <c r="G335" s="63"/>
      <c r="H335" s="63"/>
      <c r="I335" s="63"/>
      <c r="J335" s="63"/>
      <c r="K335" s="63"/>
    </row>
    <row r="336" spans="1:11" ht="12.75">
      <c r="A336" s="63"/>
      <c r="B336" s="63"/>
      <c r="C336" s="63"/>
      <c r="D336" s="63"/>
      <c r="E336" s="63"/>
      <c r="F336" s="63"/>
      <c r="G336" s="63"/>
      <c r="H336" s="63"/>
      <c r="I336" s="63"/>
      <c r="J336" s="63"/>
      <c r="K336" s="63"/>
    </row>
    <row r="337" spans="1:11" ht="12.75">
      <c r="A337" s="63"/>
      <c r="B337" s="63"/>
      <c r="C337" s="63"/>
      <c r="D337" s="63"/>
      <c r="E337" s="63"/>
      <c r="F337" s="63"/>
      <c r="G337" s="63"/>
      <c r="H337" s="63"/>
      <c r="I337" s="63"/>
      <c r="J337" s="63"/>
      <c r="K337" s="63"/>
    </row>
    <row r="338" spans="1:11" ht="12.75">
      <c r="A338" s="63"/>
      <c r="B338" s="63"/>
      <c r="C338" s="63"/>
      <c r="D338" s="63"/>
      <c r="E338" s="63"/>
      <c r="F338" s="63"/>
      <c r="G338" s="63"/>
      <c r="H338" s="63"/>
      <c r="I338" s="63"/>
      <c r="J338" s="63"/>
      <c r="K338" s="63"/>
    </row>
    <row r="339" spans="1:11" ht="12.75">
      <c r="A339" s="63"/>
      <c r="B339" s="63"/>
      <c r="C339" s="63"/>
      <c r="D339" s="63"/>
      <c r="E339" s="63"/>
      <c r="F339" s="63"/>
      <c r="G339" s="63"/>
      <c r="H339" s="63"/>
      <c r="I339" s="63"/>
      <c r="J339" s="63"/>
      <c r="K339" s="63"/>
    </row>
    <row r="340" spans="1:11" ht="12.75">
      <c r="A340" s="63"/>
      <c r="B340" s="63"/>
      <c r="C340" s="63"/>
      <c r="D340" s="63"/>
      <c r="E340" s="63"/>
      <c r="F340" s="63"/>
      <c r="G340" s="63"/>
      <c r="H340" s="63"/>
      <c r="I340" s="63"/>
      <c r="J340" s="63"/>
      <c r="K340" s="63"/>
    </row>
    <row r="341" spans="1:11" ht="12.75">
      <c r="A341" s="63"/>
      <c r="B341" s="63"/>
      <c r="C341" s="63"/>
      <c r="D341" s="63"/>
      <c r="E341" s="63"/>
      <c r="F341" s="63"/>
      <c r="G341" s="63"/>
      <c r="H341" s="63"/>
      <c r="I341" s="63"/>
      <c r="J341" s="63"/>
      <c r="K341" s="63"/>
    </row>
    <row r="342" spans="1:11" ht="12.75">
      <c r="A342" s="63"/>
      <c r="B342" s="63"/>
      <c r="C342" s="63"/>
      <c r="D342" s="63"/>
      <c r="E342" s="63"/>
      <c r="F342" s="63"/>
      <c r="G342" s="63"/>
      <c r="H342" s="63"/>
      <c r="I342" s="63"/>
      <c r="J342" s="63"/>
      <c r="K342" s="63"/>
    </row>
    <row r="343" spans="1:11" ht="12.75">
      <c r="A343" s="63"/>
      <c r="B343" s="63"/>
      <c r="C343" s="63"/>
      <c r="D343" s="63"/>
      <c r="E343" s="63"/>
      <c r="F343" s="63"/>
      <c r="G343" s="63"/>
      <c r="H343" s="63"/>
      <c r="I343" s="63"/>
      <c r="J343" s="63"/>
      <c r="K343" s="63"/>
    </row>
    <row r="344" spans="1:11" ht="12.75">
      <c r="A344" s="63"/>
      <c r="B344" s="63"/>
      <c r="C344" s="63"/>
      <c r="D344" s="63"/>
      <c r="E344" s="63"/>
      <c r="F344" s="63"/>
      <c r="G344" s="63"/>
      <c r="H344" s="63"/>
      <c r="I344" s="63"/>
      <c r="J344" s="63"/>
      <c r="K344" s="63"/>
    </row>
    <row r="345" spans="1:11" ht="12.75">
      <c r="A345" s="63"/>
      <c r="B345" s="63"/>
      <c r="C345" s="63"/>
      <c r="D345" s="63"/>
      <c r="E345" s="63"/>
      <c r="F345" s="63"/>
      <c r="G345" s="63"/>
      <c r="H345" s="63"/>
      <c r="I345" s="63"/>
      <c r="J345" s="63"/>
      <c r="K345" s="63"/>
    </row>
    <row r="346" spans="1:11" ht="12.75">
      <c r="A346" s="63"/>
      <c r="B346" s="63"/>
      <c r="C346" s="63"/>
      <c r="D346" s="63"/>
      <c r="E346" s="63"/>
      <c r="F346" s="63"/>
      <c r="G346" s="63"/>
      <c r="H346" s="63"/>
      <c r="I346" s="63"/>
      <c r="J346" s="63"/>
      <c r="K346" s="63"/>
    </row>
    <row r="347" spans="1:11" ht="12.75">
      <c r="A347" s="63"/>
      <c r="B347" s="63"/>
      <c r="C347" s="63"/>
      <c r="D347" s="63"/>
      <c r="E347" s="63"/>
      <c r="F347" s="63"/>
      <c r="G347" s="63"/>
      <c r="H347" s="63"/>
      <c r="I347" s="63"/>
      <c r="J347" s="63"/>
      <c r="K347" s="63"/>
    </row>
    <row r="348" spans="1:11" ht="12.75">
      <c r="A348" s="63"/>
      <c r="B348" s="63"/>
      <c r="C348" s="63"/>
      <c r="D348" s="63"/>
      <c r="E348" s="63"/>
      <c r="F348" s="63"/>
      <c r="G348" s="63"/>
      <c r="H348" s="63"/>
      <c r="I348" s="63"/>
      <c r="J348" s="63"/>
      <c r="K348" s="63"/>
    </row>
    <row r="349" spans="1:11" ht="12.75">
      <c r="A349" s="63"/>
      <c r="B349" s="63"/>
      <c r="C349" s="63"/>
      <c r="D349" s="63"/>
      <c r="E349" s="63"/>
      <c r="F349" s="63"/>
      <c r="G349" s="63"/>
      <c r="H349" s="63"/>
      <c r="I349" s="63"/>
      <c r="J349" s="63"/>
      <c r="K349" s="63"/>
    </row>
    <row r="350" spans="1:11" ht="12.75">
      <c r="A350" s="63"/>
      <c r="B350" s="63"/>
      <c r="C350" s="63"/>
      <c r="D350" s="63"/>
      <c r="E350" s="63"/>
      <c r="F350" s="63"/>
      <c r="G350" s="63"/>
      <c r="H350" s="63"/>
      <c r="I350" s="63"/>
      <c r="J350" s="63"/>
      <c r="K350" s="63"/>
    </row>
    <row r="351" spans="1:11" ht="12.75">
      <c r="A351" s="63"/>
      <c r="B351" s="63"/>
      <c r="C351" s="63"/>
      <c r="D351" s="63"/>
      <c r="E351" s="63"/>
      <c r="F351" s="63"/>
      <c r="G351" s="63"/>
      <c r="H351" s="63"/>
      <c r="I351" s="63"/>
      <c r="J351" s="63"/>
      <c r="K351" s="63"/>
    </row>
    <row r="352" spans="1:11" ht="12.75">
      <c r="A352" s="63"/>
      <c r="B352" s="63"/>
      <c r="C352" s="63"/>
      <c r="D352" s="63"/>
      <c r="E352" s="63"/>
      <c r="F352" s="63"/>
      <c r="G352" s="63"/>
      <c r="H352" s="63"/>
      <c r="I352" s="63"/>
      <c r="J352" s="63"/>
      <c r="K352" s="63"/>
    </row>
    <row r="353" spans="1:11" ht="12.75">
      <c r="A353" s="63"/>
      <c r="B353" s="63"/>
      <c r="C353" s="63"/>
      <c r="D353" s="63"/>
      <c r="E353" s="63"/>
      <c r="F353" s="63"/>
      <c r="G353" s="63"/>
      <c r="H353" s="63"/>
      <c r="I353" s="63"/>
      <c r="J353" s="63"/>
      <c r="K353" s="63"/>
    </row>
    <row r="354" spans="1:11" ht="12.75">
      <c r="A354" s="63"/>
      <c r="B354" s="63"/>
      <c r="C354" s="63"/>
      <c r="D354" s="63"/>
      <c r="E354" s="63"/>
      <c r="F354" s="63"/>
      <c r="G354" s="63"/>
      <c r="H354" s="63"/>
      <c r="I354" s="63"/>
      <c r="J354" s="63"/>
      <c r="K354" s="63"/>
    </row>
    <row r="355" spans="1:11" ht="12.75">
      <c r="A355" s="63"/>
      <c r="B355" s="63"/>
      <c r="C355" s="63"/>
      <c r="D355" s="63"/>
      <c r="E355" s="63"/>
      <c r="F355" s="63"/>
      <c r="G355" s="63"/>
      <c r="H355" s="63"/>
      <c r="I355" s="63"/>
      <c r="J355" s="63"/>
      <c r="K355" s="63"/>
    </row>
    <row r="356" spans="1:11" ht="12.75">
      <c r="A356" s="63"/>
      <c r="B356" s="63"/>
      <c r="C356" s="63"/>
      <c r="D356" s="63"/>
      <c r="E356" s="63"/>
      <c r="F356" s="63"/>
      <c r="G356" s="63"/>
      <c r="H356" s="63"/>
      <c r="I356" s="63"/>
      <c r="J356" s="63"/>
      <c r="K356" s="63"/>
    </row>
    <row r="357" spans="1:11" ht="12.75">
      <c r="A357" s="63"/>
      <c r="B357" s="63"/>
      <c r="C357" s="63"/>
      <c r="D357" s="63"/>
      <c r="E357" s="63"/>
      <c r="F357" s="63"/>
      <c r="G357" s="63"/>
      <c r="H357" s="63"/>
      <c r="I357" s="63"/>
      <c r="J357" s="63"/>
      <c r="K357" s="63"/>
    </row>
    <row r="358" spans="1:11" ht="12.75">
      <c r="A358" s="63"/>
      <c r="B358" s="63"/>
      <c r="C358" s="63"/>
      <c r="D358" s="63"/>
      <c r="E358" s="63"/>
      <c r="F358" s="63"/>
      <c r="G358" s="63"/>
      <c r="H358" s="63"/>
      <c r="I358" s="63"/>
      <c r="J358" s="63"/>
      <c r="K358" s="63"/>
    </row>
    <row r="359" spans="1:11" ht="12.75">
      <c r="A359" s="63"/>
      <c r="B359" s="63"/>
      <c r="C359" s="63"/>
      <c r="D359" s="63"/>
      <c r="E359" s="63"/>
      <c r="F359" s="63"/>
      <c r="G359" s="63"/>
      <c r="H359" s="63"/>
      <c r="I359" s="63"/>
      <c r="J359" s="63"/>
      <c r="K359" s="63"/>
    </row>
    <row r="360" spans="1:11" ht="12.75">
      <c r="A360" s="63"/>
      <c r="B360" s="63"/>
      <c r="C360" s="63"/>
      <c r="D360" s="63"/>
      <c r="E360" s="63"/>
      <c r="F360" s="63"/>
      <c r="G360" s="63"/>
      <c r="H360" s="63"/>
      <c r="I360" s="63"/>
      <c r="J360" s="63"/>
      <c r="K360" s="63"/>
    </row>
    <row r="361" spans="1:11" ht="12.75">
      <c r="A361" s="63"/>
      <c r="B361" s="63"/>
      <c r="C361" s="63"/>
      <c r="D361" s="63"/>
      <c r="E361" s="63"/>
      <c r="F361" s="63"/>
      <c r="G361" s="63"/>
      <c r="H361" s="63"/>
      <c r="I361" s="63"/>
      <c r="J361" s="63"/>
      <c r="K361" s="63"/>
    </row>
    <row r="362" spans="1:11" ht="12.75">
      <c r="A362" s="63"/>
      <c r="B362" s="63"/>
      <c r="C362" s="63"/>
      <c r="D362" s="63"/>
      <c r="E362" s="63"/>
      <c r="F362" s="63"/>
      <c r="G362" s="63"/>
      <c r="H362" s="63"/>
      <c r="I362" s="63"/>
      <c r="J362" s="63"/>
      <c r="K362" s="63"/>
    </row>
    <row r="363" spans="1:11" ht="12.75">
      <c r="A363" s="63"/>
      <c r="B363" s="63"/>
      <c r="C363" s="63"/>
      <c r="D363" s="63"/>
      <c r="E363" s="63"/>
      <c r="F363" s="63"/>
      <c r="G363" s="63"/>
      <c r="H363" s="63"/>
      <c r="I363" s="63"/>
      <c r="J363" s="63"/>
      <c r="K363" s="63"/>
    </row>
    <row r="364" spans="1:11" ht="12.75">
      <c r="A364" s="63"/>
      <c r="B364" s="63"/>
      <c r="C364" s="63"/>
      <c r="D364" s="63"/>
      <c r="E364" s="63"/>
      <c r="F364" s="63"/>
      <c r="G364" s="63"/>
      <c r="H364" s="63"/>
      <c r="I364" s="63"/>
      <c r="J364" s="63"/>
      <c r="K364" s="63"/>
    </row>
    <row r="365" spans="1:11" ht="12.75">
      <c r="A365" s="63"/>
      <c r="B365" s="63"/>
      <c r="C365" s="63"/>
      <c r="D365" s="63"/>
      <c r="E365" s="63"/>
      <c r="F365" s="63"/>
      <c r="G365" s="63"/>
      <c r="H365" s="63"/>
      <c r="I365" s="63"/>
      <c r="J365" s="63"/>
      <c r="K365" s="63"/>
    </row>
    <row r="366" spans="1:11" ht="12.75">
      <c r="A366" s="63"/>
      <c r="B366" s="63"/>
      <c r="C366" s="63"/>
      <c r="D366" s="63"/>
      <c r="E366" s="63"/>
      <c r="F366" s="63"/>
      <c r="G366" s="63"/>
      <c r="H366" s="63"/>
      <c r="I366" s="63"/>
      <c r="J366" s="63"/>
      <c r="K366" s="63"/>
    </row>
    <row r="367" spans="1:11" ht="12.75">
      <c r="A367" s="63"/>
      <c r="B367" s="63"/>
      <c r="C367" s="63"/>
      <c r="D367" s="63"/>
      <c r="E367" s="63"/>
      <c r="F367" s="63"/>
      <c r="G367" s="63"/>
      <c r="H367" s="63"/>
      <c r="I367" s="63"/>
      <c r="J367" s="63"/>
      <c r="K367" s="63"/>
    </row>
    <row r="368" spans="1:11" ht="12.75">
      <c r="A368" s="63"/>
      <c r="B368" s="63"/>
      <c r="C368" s="63"/>
      <c r="D368" s="63"/>
      <c r="E368" s="63"/>
      <c r="F368" s="63"/>
      <c r="G368" s="63"/>
      <c r="H368" s="63"/>
      <c r="I368" s="63"/>
      <c r="J368" s="63"/>
      <c r="K368" s="63"/>
    </row>
    <row r="369" spans="1:11" ht="12.75">
      <c r="A369" s="63"/>
      <c r="B369" s="63"/>
      <c r="C369" s="63"/>
      <c r="D369" s="63"/>
      <c r="E369" s="63"/>
      <c r="F369" s="63"/>
      <c r="G369" s="63"/>
      <c r="H369" s="63"/>
      <c r="I369" s="63"/>
      <c r="J369" s="63"/>
      <c r="K369" s="63"/>
    </row>
    <row r="370" spans="1:11" ht="12.75">
      <c r="A370" s="63"/>
      <c r="B370" s="63"/>
      <c r="C370" s="63"/>
      <c r="D370" s="63"/>
      <c r="E370" s="63"/>
      <c r="F370" s="63"/>
      <c r="G370" s="63"/>
      <c r="H370" s="63"/>
      <c r="I370" s="63"/>
      <c r="J370" s="63"/>
      <c r="K370" s="63"/>
    </row>
    <row r="371" spans="1:11" ht="12.75">
      <c r="A371" s="63"/>
      <c r="B371" s="63"/>
      <c r="C371" s="63"/>
      <c r="D371" s="63"/>
      <c r="E371" s="63"/>
      <c r="F371" s="63"/>
      <c r="G371" s="63"/>
      <c r="H371" s="63"/>
      <c r="I371" s="63"/>
      <c r="J371" s="63"/>
      <c r="K371" s="63"/>
    </row>
    <row r="372" spans="1:11" ht="12.75">
      <c r="A372" s="63"/>
      <c r="B372" s="63"/>
      <c r="C372" s="63"/>
      <c r="D372" s="63"/>
      <c r="E372" s="63"/>
      <c r="F372" s="63"/>
      <c r="G372" s="63"/>
      <c r="H372" s="63"/>
      <c r="I372" s="63"/>
      <c r="J372" s="63"/>
      <c r="K372" s="63"/>
    </row>
    <row r="373" spans="1:11" ht="12.75">
      <c r="A373" s="63"/>
      <c r="B373" s="63"/>
      <c r="C373" s="63"/>
      <c r="D373" s="63"/>
      <c r="E373" s="63"/>
      <c r="F373" s="63"/>
      <c r="G373" s="63"/>
      <c r="H373" s="63"/>
      <c r="I373" s="63"/>
      <c r="J373" s="63"/>
      <c r="K373" s="63"/>
    </row>
    <row r="374" spans="1:11" ht="12.75">
      <c r="A374" s="63"/>
      <c r="B374" s="63"/>
      <c r="C374" s="63"/>
      <c r="D374" s="63"/>
      <c r="E374" s="63"/>
      <c r="F374" s="63"/>
      <c r="G374" s="63"/>
      <c r="H374" s="63"/>
      <c r="I374" s="63"/>
      <c r="J374" s="63"/>
      <c r="K374" s="63"/>
    </row>
    <row r="375" spans="1:11" ht="12.75">
      <c r="A375" s="63"/>
      <c r="B375" s="63"/>
      <c r="C375" s="63"/>
      <c r="D375" s="63"/>
      <c r="E375" s="63"/>
      <c r="F375" s="63"/>
      <c r="G375" s="63"/>
      <c r="H375" s="63"/>
      <c r="I375" s="63"/>
      <c r="J375" s="63"/>
      <c r="K375" s="63"/>
    </row>
    <row r="376" spans="1:11" ht="12.75">
      <c r="A376" s="63"/>
      <c r="B376" s="63"/>
      <c r="C376" s="63"/>
      <c r="D376" s="63"/>
      <c r="E376" s="63"/>
      <c r="F376" s="63"/>
      <c r="G376" s="63"/>
      <c r="H376" s="63"/>
      <c r="I376" s="63"/>
      <c r="J376" s="63"/>
      <c r="K376" s="63"/>
    </row>
    <row r="377" spans="1:11" ht="12.75">
      <c r="A377" s="63"/>
      <c r="B377" s="63"/>
      <c r="C377" s="63"/>
      <c r="D377" s="63"/>
      <c r="E377" s="63"/>
      <c r="F377" s="63"/>
      <c r="G377" s="63"/>
      <c r="H377" s="63"/>
      <c r="I377" s="63"/>
      <c r="J377" s="63"/>
      <c r="K377" s="63"/>
    </row>
    <row r="378" spans="1:11" ht="12.75">
      <c r="A378" s="63"/>
      <c r="B378" s="63"/>
      <c r="C378" s="63"/>
      <c r="D378" s="63"/>
      <c r="E378" s="63"/>
      <c r="F378" s="63"/>
      <c r="G378" s="63"/>
      <c r="H378" s="63"/>
      <c r="I378" s="63"/>
      <c r="J378" s="63"/>
      <c r="K378" s="63"/>
    </row>
    <row r="379" spans="1:11" ht="12.75">
      <c r="A379" s="63"/>
      <c r="B379" s="63"/>
      <c r="C379" s="63"/>
      <c r="D379" s="63"/>
      <c r="E379" s="63"/>
      <c r="F379" s="63"/>
      <c r="G379" s="63"/>
      <c r="H379" s="63"/>
      <c r="I379" s="63"/>
      <c r="J379" s="63"/>
      <c r="K379" s="63"/>
    </row>
    <row r="380" spans="1:11" ht="12.75">
      <c r="A380" s="63"/>
      <c r="B380" s="63"/>
      <c r="C380" s="63"/>
      <c r="D380" s="63"/>
      <c r="E380" s="63"/>
      <c r="F380" s="63"/>
      <c r="G380" s="63"/>
      <c r="H380" s="63"/>
      <c r="I380" s="63"/>
      <c r="J380" s="63"/>
      <c r="K380" s="63"/>
    </row>
    <row r="381" spans="1:11" ht="12.75">
      <c r="A381" s="63"/>
      <c r="B381" s="63"/>
      <c r="C381" s="63"/>
      <c r="D381" s="63"/>
      <c r="E381" s="63"/>
      <c r="F381" s="63"/>
      <c r="G381" s="63"/>
      <c r="H381" s="63"/>
      <c r="I381" s="63"/>
      <c r="J381" s="63"/>
      <c r="K381" s="63"/>
    </row>
    <row r="382" spans="1:11" ht="12.75">
      <c r="A382" s="63"/>
      <c r="B382" s="63"/>
      <c r="C382" s="63"/>
      <c r="D382" s="63"/>
      <c r="E382" s="63"/>
      <c r="F382" s="63"/>
      <c r="G382" s="63"/>
      <c r="H382" s="63"/>
      <c r="I382" s="63"/>
      <c r="J382" s="63"/>
      <c r="K382" s="63"/>
    </row>
    <row r="383" spans="1:11" ht="12.75">
      <c r="A383" s="63"/>
      <c r="B383" s="63"/>
      <c r="C383" s="63"/>
      <c r="D383" s="63"/>
      <c r="E383" s="63"/>
      <c r="F383" s="63"/>
      <c r="G383" s="63"/>
      <c r="H383" s="63"/>
      <c r="I383" s="63"/>
      <c r="J383" s="63"/>
      <c r="K383" s="63"/>
    </row>
    <row r="384" spans="1:11" ht="12.75">
      <c r="A384" s="63"/>
      <c r="B384" s="63"/>
      <c r="C384" s="63"/>
      <c r="D384" s="63"/>
      <c r="E384" s="63"/>
      <c r="F384" s="63"/>
      <c r="G384" s="63"/>
      <c r="H384" s="63"/>
      <c r="I384" s="63"/>
      <c r="J384" s="63"/>
      <c r="K384" s="63"/>
    </row>
    <row r="385" spans="1:11" ht="12.75">
      <c r="A385" s="63"/>
      <c r="B385" s="63"/>
      <c r="C385" s="63"/>
      <c r="D385" s="63"/>
      <c r="E385" s="63"/>
      <c r="F385" s="63"/>
      <c r="G385" s="63"/>
      <c r="H385" s="63"/>
      <c r="I385" s="63"/>
      <c r="J385" s="63"/>
      <c r="K385" s="63"/>
    </row>
    <row r="386" spans="1:11" ht="12.75">
      <c r="A386" s="63"/>
      <c r="B386" s="63"/>
      <c r="C386" s="63"/>
      <c r="D386" s="63"/>
      <c r="E386" s="63"/>
      <c r="F386" s="63"/>
      <c r="G386" s="63"/>
      <c r="H386" s="63"/>
      <c r="I386" s="63"/>
      <c r="J386" s="63"/>
      <c r="K386" s="63"/>
    </row>
    <row r="387" spans="1:11" ht="12.75">
      <c r="A387" s="63"/>
      <c r="B387" s="63"/>
      <c r="C387" s="63"/>
      <c r="D387" s="63"/>
      <c r="E387" s="63"/>
      <c r="F387" s="63"/>
      <c r="G387" s="63"/>
      <c r="H387" s="63"/>
      <c r="I387" s="63"/>
      <c r="J387" s="63"/>
      <c r="K387" s="63"/>
    </row>
    <row r="388" spans="1:11" ht="12.75">
      <c r="A388" s="63"/>
      <c r="B388" s="63"/>
      <c r="C388" s="63"/>
      <c r="D388" s="63"/>
      <c r="E388" s="63"/>
      <c r="F388" s="63"/>
      <c r="G388" s="63"/>
      <c r="H388" s="63"/>
      <c r="I388" s="63"/>
      <c r="J388" s="63"/>
      <c r="K388" s="63"/>
    </row>
    <row r="389" spans="1:11" ht="12.75">
      <c r="A389" s="63"/>
      <c r="B389" s="63"/>
      <c r="C389" s="63"/>
      <c r="D389" s="63"/>
      <c r="E389" s="63"/>
      <c r="F389" s="63"/>
      <c r="G389" s="63"/>
      <c r="H389" s="63"/>
      <c r="I389" s="63"/>
      <c r="J389" s="63"/>
      <c r="K389" s="63"/>
    </row>
    <row r="390" spans="1:11" ht="12.75">
      <c r="A390" s="63"/>
      <c r="B390" s="63"/>
      <c r="C390" s="63"/>
      <c r="D390" s="63"/>
      <c r="E390" s="63"/>
      <c r="F390" s="63"/>
      <c r="G390" s="63"/>
      <c r="H390" s="63"/>
      <c r="I390" s="63"/>
      <c r="J390" s="63"/>
      <c r="K390" s="63"/>
    </row>
    <row r="391" spans="1:11" ht="12.75">
      <c r="A391" s="63"/>
      <c r="B391" s="63"/>
      <c r="C391" s="63"/>
      <c r="D391" s="63"/>
      <c r="E391" s="63"/>
      <c r="F391" s="63"/>
      <c r="G391" s="63"/>
      <c r="H391" s="63"/>
      <c r="I391" s="63"/>
      <c r="J391" s="63"/>
      <c r="K391" s="63"/>
    </row>
    <row r="392" spans="1:11" ht="12.75">
      <c r="A392" s="63"/>
      <c r="B392" s="63"/>
      <c r="C392" s="63"/>
      <c r="D392" s="63"/>
      <c r="E392" s="63"/>
      <c r="F392" s="63"/>
      <c r="G392" s="63"/>
      <c r="H392" s="63"/>
      <c r="I392" s="63"/>
      <c r="J392" s="63"/>
      <c r="K392" s="63"/>
    </row>
    <row r="393" spans="1:11" ht="12.75">
      <c r="A393" s="63"/>
      <c r="B393" s="63"/>
      <c r="C393" s="63"/>
      <c r="D393" s="63"/>
      <c r="E393" s="63"/>
      <c r="F393" s="63"/>
      <c r="G393" s="63"/>
      <c r="H393" s="63"/>
      <c r="I393" s="63"/>
      <c r="J393" s="63"/>
      <c r="K393" s="63"/>
    </row>
    <row r="394" spans="1:11" ht="12.75">
      <c r="A394" s="63"/>
      <c r="B394" s="63"/>
      <c r="C394" s="63"/>
      <c r="D394" s="63"/>
      <c r="E394" s="63"/>
      <c r="F394" s="63"/>
      <c r="G394" s="63"/>
      <c r="H394" s="63"/>
      <c r="I394" s="63"/>
      <c r="J394" s="63"/>
      <c r="K394" s="63"/>
    </row>
    <row r="395" spans="1:11" ht="12.75">
      <c r="A395" s="63"/>
      <c r="B395" s="63"/>
      <c r="C395" s="63"/>
      <c r="D395" s="63"/>
      <c r="E395" s="63"/>
      <c r="F395" s="63"/>
      <c r="G395" s="63"/>
      <c r="H395" s="63"/>
      <c r="I395" s="63"/>
      <c r="J395" s="63"/>
      <c r="K395" s="63"/>
    </row>
    <row r="396" spans="1:11" ht="12.75">
      <c r="A396" s="63"/>
      <c r="B396" s="63"/>
      <c r="C396" s="63"/>
      <c r="D396" s="63"/>
      <c r="E396" s="63"/>
      <c r="F396" s="63"/>
      <c r="G396" s="63"/>
      <c r="H396" s="63"/>
      <c r="I396" s="63"/>
      <c r="J396" s="63"/>
      <c r="K396" s="63"/>
    </row>
    <row r="397" spans="1:11" ht="12.75">
      <c r="A397" s="63"/>
      <c r="B397" s="63"/>
      <c r="C397" s="63"/>
      <c r="D397" s="63"/>
      <c r="E397" s="63"/>
      <c r="F397" s="63"/>
      <c r="G397" s="63"/>
      <c r="H397" s="63"/>
      <c r="I397" s="63"/>
      <c r="J397" s="63"/>
      <c r="K397" s="63"/>
    </row>
    <row r="398" spans="1:11" ht="12.75">
      <c r="A398" s="63"/>
      <c r="B398" s="63"/>
      <c r="C398" s="63"/>
      <c r="D398" s="63"/>
      <c r="E398" s="63"/>
      <c r="F398" s="63"/>
      <c r="G398" s="63"/>
      <c r="H398" s="63"/>
      <c r="I398" s="63"/>
      <c r="J398" s="63"/>
      <c r="K398" s="63"/>
    </row>
    <row r="399" spans="1:11" ht="12.75">
      <c r="A399" s="63"/>
      <c r="B399" s="63"/>
      <c r="C399" s="63"/>
      <c r="D399" s="63"/>
      <c r="E399" s="63"/>
      <c r="F399" s="63"/>
      <c r="G399" s="63"/>
      <c r="H399" s="63"/>
      <c r="I399" s="63"/>
      <c r="J399" s="63"/>
      <c r="K399" s="63"/>
    </row>
    <row r="400" spans="1:11" ht="12.75">
      <c r="A400" s="63"/>
      <c r="B400" s="63"/>
      <c r="C400" s="63"/>
      <c r="D400" s="63"/>
      <c r="E400" s="63"/>
      <c r="F400" s="63"/>
      <c r="G400" s="63"/>
      <c r="H400" s="63"/>
      <c r="I400" s="63"/>
      <c r="J400" s="63"/>
      <c r="K400" s="63"/>
    </row>
    <row r="401" spans="1:11" ht="12.75">
      <c r="A401" s="63"/>
      <c r="B401" s="63"/>
      <c r="C401" s="63"/>
      <c r="D401" s="63"/>
      <c r="E401" s="63"/>
      <c r="F401" s="63"/>
      <c r="G401" s="63"/>
      <c r="H401" s="63"/>
      <c r="I401" s="63"/>
      <c r="J401" s="63"/>
      <c r="K401" s="63"/>
    </row>
    <row r="402" spans="1:11" ht="12.75">
      <c r="A402" s="63"/>
      <c r="B402" s="63"/>
      <c r="C402" s="63"/>
      <c r="D402" s="63"/>
      <c r="E402" s="63"/>
      <c r="F402" s="63"/>
      <c r="G402" s="63"/>
      <c r="H402" s="63"/>
      <c r="I402" s="63"/>
      <c r="J402" s="63"/>
      <c r="K402" s="63"/>
    </row>
    <row r="403" spans="1:11" ht="12.75">
      <c r="A403" s="63"/>
      <c r="B403" s="63"/>
      <c r="C403" s="63"/>
      <c r="D403" s="63"/>
      <c r="E403" s="63"/>
      <c r="F403" s="63"/>
      <c r="G403" s="63"/>
      <c r="H403" s="63"/>
      <c r="I403" s="63"/>
      <c r="J403" s="63"/>
      <c r="K403" s="63"/>
    </row>
    <row r="404" spans="1:11" ht="12.75">
      <c r="A404" s="63"/>
      <c r="B404" s="63"/>
      <c r="C404" s="63"/>
      <c r="D404" s="63"/>
      <c r="E404" s="63"/>
      <c r="F404" s="63"/>
      <c r="G404" s="63"/>
      <c r="H404" s="63"/>
      <c r="I404" s="63"/>
      <c r="J404" s="63"/>
      <c r="K404" s="63"/>
    </row>
    <row r="405" spans="1:11" ht="12.75">
      <c r="A405" s="63"/>
      <c r="B405" s="63"/>
      <c r="C405" s="63"/>
      <c r="D405" s="63"/>
      <c r="E405" s="63"/>
      <c r="F405" s="63"/>
      <c r="G405" s="63"/>
      <c r="H405" s="63"/>
      <c r="I405" s="63"/>
      <c r="J405" s="63"/>
      <c r="K405" s="63"/>
    </row>
    <row r="406" spans="1:11" ht="12.75">
      <c r="A406" s="63"/>
      <c r="B406" s="63"/>
      <c r="C406" s="63"/>
      <c r="D406" s="63"/>
      <c r="E406" s="63"/>
      <c r="F406" s="63"/>
      <c r="G406" s="63"/>
      <c r="H406" s="63"/>
      <c r="I406" s="63"/>
      <c r="J406" s="63"/>
      <c r="K406" s="63"/>
    </row>
    <row r="407" spans="1:11" ht="12.75">
      <c r="A407" s="63"/>
      <c r="B407" s="63"/>
      <c r="C407" s="63"/>
      <c r="D407" s="63"/>
      <c r="E407" s="63"/>
      <c r="F407" s="63"/>
      <c r="G407" s="63"/>
      <c r="H407" s="63"/>
      <c r="I407" s="63"/>
      <c r="J407" s="63"/>
      <c r="K407" s="63"/>
    </row>
    <row r="408" spans="1:11" ht="12.75">
      <c r="A408" s="63"/>
      <c r="B408" s="63"/>
      <c r="C408" s="63"/>
      <c r="D408" s="63"/>
      <c r="E408" s="63"/>
      <c r="F408" s="63"/>
      <c r="G408" s="63"/>
      <c r="H408" s="63"/>
      <c r="I408" s="63"/>
      <c r="J408" s="63"/>
      <c r="K408" s="63"/>
    </row>
    <row r="409" spans="1:11" ht="12.75">
      <c r="A409" s="63"/>
      <c r="B409" s="63"/>
      <c r="C409" s="63"/>
      <c r="D409" s="63"/>
      <c r="E409" s="63"/>
      <c r="F409" s="63"/>
      <c r="G409" s="63"/>
      <c r="H409" s="63"/>
      <c r="I409" s="63"/>
      <c r="J409" s="63"/>
      <c r="K409" s="63"/>
    </row>
  </sheetData>
  <sheetProtection selectLockedCells="1" selectUnlockedCells="1"/>
  <mergeCells count="16">
    <mergeCell ref="B1:K1"/>
    <mergeCell ref="B2:K2"/>
    <mergeCell ref="B3:K3"/>
    <mergeCell ref="B4:K4"/>
    <mergeCell ref="B5:K5"/>
    <mergeCell ref="B7:K7"/>
    <mergeCell ref="B8:K8"/>
    <mergeCell ref="B9:K9"/>
    <mergeCell ref="B10:K10"/>
    <mergeCell ref="B11:K11"/>
    <mergeCell ref="A13:K13"/>
    <mergeCell ref="A14:K14"/>
    <mergeCell ref="E15:K15"/>
    <mergeCell ref="B279:C279"/>
    <mergeCell ref="D279:E279"/>
    <mergeCell ref="E281:K281"/>
  </mergeCells>
  <printOptions/>
  <pageMargins left="1.18125" right="0.39375" top="0.5902777777777778" bottom="0.393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9"/>
  </sheetPr>
  <dimension ref="A1:M413"/>
  <sheetViews>
    <sheetView tabSelected="1" workbookViewId="0" topLeftCell="A1">
      <selection activeCell="H19" sqref="H19"/>
    </sheetView>
  </sheetViews>
  <sheetFormatPr defaultColWidth="9.00390625" defaultRowHeight="12.75"/>
  <cols>
    <col min="1" max="1" width="2.875" style="40" customWidth="1"/>
    <col min="2" max="2" width="46.375" style="40" customWidth="1"/>
    <col min="3" max="4" width="4.25390625" style="40" customWidth="1"/>
    <col min="5" max="5" width="3.875" style="40" customWidth="1"/>
    <col min="6" max="6" width="10.375" style="40" customWidth="1"/>
    <col min="7" max="7" width="4.375" style="40" customWidth="1"/>
    <col min="8" max="11" width="0" style="40" hidden="1" customWidth="1"/>
    <col min="12" max="12" width="10.00390625" style="40" customWidth="1"/>
    <col min="13" max="13" width="3.875" style="40" customWidth="1"/>
    <col min="14" max="16384" width="9.125" style="40" customWidth="1"/>
  </cols>
  <sheetData>
    <row r="1" spans="1:12" ht="12.75" customHeight="1">
      <c r="A1" s="3"/>
      <c r="B1" s="77"/>
      <c r="C1" s="77"/>
      <c r="D1" s="2" t="s">
        <v>426</v>
      </c>
      <c r="E1" s="2"/>
      <c r="F1" s="2"/>
      <c r="G1" s="2"/>
      <c r="H1" s="2"/>
      <c r="I1" s="2"/>
      <c r="J1" s="2"/>
      <c r="K1" s="2"/>
      <c r="L1" s="2"/>
    </row>
    <row r="2" spans="1:12" ht="16.5" customHeight="1">
      <c r="A2" s="3"/>
      <c r="B2" s="77"/>
      <c r="C2" s="1" t="s">
        <v>1</v>
      </c>
      <c r="D2" s="1"/>
      <c r="E2" s="1"/>
      <c r="F2" s="1"/>
      <c r="G2" s="1"/>
      <c r="H2" s="1"/>
      <c r="I2" s="1"/>
      <c r="J2" s="1"/>
      <c r="K2" s="1"/>
      <c r="L2" s="1"/>
    </row>
    <row r="3" spans="1:12" ht="12.75" customHeight="1">
      <c r="A3" s="3"/>
      <c r="B3" s="2" t="s">
        <v>2</v>
      </c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2.75" customHeight="1">
      <c r="A4" s="3"/>
      <c r="B4" s="2" t="s">
        <v>3</v>
      </c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>
      <c r="A5" s="3"/>
      <c r="B5" s="1" t="s">
        <v>427</v>
      </c>
      <c r="C5" s="1"/>
      <c r="D5" s="1"/>
      <c r="E5" s="1"/>
      <c r="F5" s="1"/>
      <c r="G5" s="1"/>
      <c r="H5" s="1"/>
      <c r="I5" s="1"/>
      <c r="J5" s="1"/>
      <c r="K5" s="1"/>
      <c r="L5" s="1"/>
    </row>
    <row r="7" spans="1:12" ht="18.75" customHeight="1">
      <c r="A7" s="3"/>
      <c r="B7" s="77"/>
      <c r="C7" s="77"/>
      <c r="D7" s="2" t="s">
        <v>428</v>
      </c>
      <c r="E7" s="2"/>
      <c r="F7" s="2"/>
      <c r="G7" s="2"/>
      <c r="H7" s="2"/>
      <c r="I7" s="2"/>
      <c r="J7" s="2"/>
      <c r="K7" s="2"/>
      <c r="L7" s="2"/>
    </row>
    <row r="8" spans="1:12" ht="15.75" customHeight="1">
      <c r="A8" s="3"/>
      <c r="B8" s="77"/>
      <c r="C8" s="1" t="s">
        <v>1</v>
      </c>
      <c r="D8" s="1"/>
      <c r="E8" s="1"/>
      <c r="F8" s="1"/>
      <c r="G8" s="1"/>
      <c r="H8" s="1"/>
      <c r="I8" s="1"/>
      <c r="J8" s="1"/>
      <c r="K8" s="1"/>
      <c r="L8" s="1"/>
    </row>
    <row r="9" spans="1:12" ht="15.75" customHeight="1">
      <c r="A9" s="3"/>
      <c r="B9" s="2" t="s">
        <v>2</v>
      </c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8.75" customHeight="1">
      <c r="A10" s="3"/>
      <c r="B10" s="2" t="s">
        <v>3</v>
      </c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20.25" customHeight="1">
      <c r="A11" s="3"/>
      <c r="B11" s="1" t="s">
        <v>429</v>
      </c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8.25" customHeight="1">
      <c r="A12" s="3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s="75" customFormat="1" ht="18" customHeight="1">
      <c r="A13" s="43" t="s">
        <v>430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</row>
    <row r="14" spans="1:12" s="76" customFormat="1" ht="17.25" customHeight="1">
      <c r="A14" s="104" t="s">
        <v>431</v>
      </c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</row>
    <row r="15" spans="7:12" s="77" customFormat="1" ht="14.25" customHeight="1">
      <c r="G15" s="45" t="s">
        <v>432</v>
      </c>
      <c r="H15" s="45"/>
      <c r="I15" s="45"/>
      <c r="J15" s="45"/>
      <c r="K15" s="45"/>
      <c r="L15" s="45"/>
    </row>
    <row r="16" spans="1:12" s="78" customFormat="1" ht="47.25" customHeight="1">
      <c r="A16" s="46" t="s">
        <v>114</v>
      </c>
      <c r="B16" s="46" t="s">
        <v>115</v>
      </c>
      <c r="C16" s="46"/>
      <c r="D16" s="46" t="s">
        <v>116</v>
      </c>
      <c r="E16" s="46" t="s">
        <v>117</v>
      </c>
      <c r="F16" s="46" t="s">
        <v>178</v>
      </c>
      <c r="G16" s="46" t="s">
        <v>179</v>
      </c>
      <c r="H16" s="46" t="s">
        <v>13</v>
      </c>
      <c r="I16" s="46" t="s">
        <v>433</v>
      </c>
      <c r="J16" s="46" t="s">
        <v>434</v>
      </c>
      <c r="K16" s="46" t="s">
        <v>435</v>
      </c>
      <c r="L16" s="46" t="s">
        <v>13</v>
      </c>
    </row>
    <row r="17" spans="1:12" s="80" customFormat="1" ht="16.5" customHeight="1">
      <c r="A17" s="12"/>
      <c r="B17" s="12" t="s">
        <v>184</v>
      </c>
      <c r="C17" s="47"/>
      <c r="D17" s="47"/>
      <c r="E17" s="47"/>
      <c r="F17" s="47"/>
      <c r="G17" s="47"/>
      <c r="H17" s="13">
        <f>SUM(H19+H60+H195+H231+H92+H130+H189+H254+H276)</f>
        <v>228850.9</v>
      </c>
      <c r="I17" s="13">
        <f>SUM(J17+K17)</f>
        <v>-845.5</v>
      </c>
      <c r="J17" s="13">
        <f>SUM(J19+J60+J195+J231+J92+J130+J189+J254+J276)</f>
        <v>-845.5</v>
      </c>
      <c r="K17" s="13">
        <f>SUM(K19+K60+K195+K231+K92+K130+K189+K254+K276)</f>
        <v>0</v>
      </c>
      <c r="L17" s="13">
        <f>SUM(L19+L60+L195+L231+L92+L130+L189+L254+L276)</f>
        <v>228005.4</v>
      </c>
    </row>
    <row r="18" spans="1:12" s="80" customFormat="1" ht="14.25" customHeight="1">
      <c r="A18" s="12"/>
      <c r="B18" s="26" t="s">
        <v>185</v>
      </c>
      <c r="C18" s="47"/>
      <c r="D18" s="47"/>
      <c r="E18" s="47"/>
      <c r="F18" s="47"/>
      <c r="G18" s="47"/>
      <c r="H18" s="13"/>
      <c r="I18" s="52"/>
      <c r="J18" s="52"/>
      <c r="K18" s="52"/>
      <c r="L18" s="48"/>
    </row>
    <row r="19" spans="1:12" s="80" customFormat="1" ht="12.75">
      <c r="A19" s="12" t="s">
        <v>123</v>
      </c>
      <c r="B19" s="12" t="s">
        <v>124</v>
      </c>
      <c r="C19" s="47">
        <v>992</v>
      </c>
      <c r="D19" s="51" t="s">
        <v>125</v>
      </c>
      <c r="E19" s="51"/>
      <c r="F19" s="51"/>
      <c r="G19" s="51"/>
      <c r="H19" s="13">
        <f>SUM(H20+H24+H36+H32)</f>
        <v>39022.700000000004</v>
      </c>
      <c r="I19" s="48">
        <f aca="true" t="shared" si="0" ref="I19:I44">SUM(J19+K19)</f>
        <v>-385.5</v>
      </c>
      <c r="J19" s="48">
        <f>SUM(J20+J24+J36+J32)</f>
        <v>-385.5</v>
      </c>
      <c r="K19" s="52"/>
      <c r="L19" s="48">
        <f aca="true" t="shared" si="1" ref="L19:L49">SUM(H19+I19)</f>
        <v>38637.200000000004</v>
      </c>
    </row>
    <row r="20" spans="1:12" s="3" customFormat="1" ht="45" customHeight="1">
      <c r="A20" s="26"/>
      <c r="B20" s="26" t="s">
        <v>126</v>
      </c>
      <c r="C20" s="53">
        <v>992</v>
      </c>
      <c r="D20" s="54" t="s">
        <v>125</v>
      </c>
      <c r="E20" s="54" t="s">
        <v>127</v>
      </c>
      <c r="F20" s="54"/>
      <c r="G20" s="54"/>
      <c r="H20" s="17">
        <f>H21</f>
        <v>1090.4</v>
      </c>
      <c r="I20" s="55">
        <f t="shared" si="0"/>
        <v>0</v>
      </c>
      <c r="J20" s="55">
        <f>SUM(J21)</f>
        <v>0</v>
      </c>
      <c r="K20" s="50"/>
      <c r="L20" s="55">
        <f t="shared" si="1"/>
        <v>1090.4</v>
      </c>
    </row>
    <row r="21" spans="1:12" s="3" customFormat="1" ht="30" customHeight="1">
      <c r="A21" s="26"/>
      <c r="B21" s="26" t="s">
        <v>186</v>
      </c>
      <c r="C21" s="53">
        <v>992</v>
      </c>
      <c r="D21" s="54" t="s">
        <v>125</v>
      </c>
      <c r="E21" s="54" t="s">
        <v>127</v>
      </c>
      <c r="F21" s="54" t="s">
        <v>187</v>
      </c>
      <c r="G21" s="54"/>
      <c r="H21" s="17">
        <f>H22</f>
        <v>1090.4</v>
      </c>
      <c r="I21" s="55">
        <f t="shared" si="0"/>
        <v>0</v>
      </c>
      <c r="J21" s="55">
        <f>SUM(J22)</f>
        <v>0</v>
      </c>
      <c r="K21" s="50"/>
      <c r="L21" s="55">
        <f t="shared" si="1"/>
        <v>1090.4</v>
      </c>
    </row>
    <row r="22" spans="1:12" s="3" customFormat="1" ht="30" customHeight="1">
      <c r="A22" s="26"/>
      <c r="B22" s="26" t="s">
        <v>188</v>
      </c>
      <c r="C22" s="53">
        <v>992</v>
      </c>
      <c r="D22" s="54" t="s">
        <v>125</v>
      </c>
      <c r="E22" s="54" t="s">
        <v>127</v>
      </c>
      <c r="F22" s="54" t="s">
        <v>189</v>
      </c>
      <c r="G22" s="54"/>
      <c r="H22" s="17">
        <f>SUM(H23)</f>
        <v>1090.4</v>
      </c>
      <c r="I22" s="55">
        <f t="shared" si="0"/>
        <v>0</v>
      </c>
      <c r="J22" s="55">
        <f>SUM(J23)</f>
        <v>0</v>
      </c>
      <c r="K22" s="50"/>
      <c r="L22" s="55">
        <f t="shared" si="1"/>
        <v>1090.4</v>
      </c>
    </row>
    <row r="23" spans="1:12" s="3" customFormat="1" ht="30.75" customHeight="1">
      <c r="A23" s="26"/>
      <c r="B23" s="26" t="s">
        <v>190</v>
      </c>
      <c r="C23" s="53">
        <v>992</v>
      </c>
      <c r="D23" s="54" t="s">
        <v>125</v>
      </c>
      <c r="E23" s="54" t="s">
        <v>127</v>
      </c>
      <c r="F23" s="54" t="s">
        <v>189</v>
      </c>
      <c r="G23" s="54" t="s">
        <v>191</v>
      </c>
      <c r="H23" s="17">
        <v>1090.4</v>
      </c>
      <c r="I23" s="55">
        <f t="shared" si="0"/>
        <v>0</v>
      </c>
      <c r="J23" s="55">
        <v>0</v>
      </c>
      <c r="K23" s="50"/>
      <c r="L23" s="55">
        <f t="shared" si="1"/>
        <v>1090.4</v>
      </c>
    </row>
    <row r="24" spans="1:12" s="3" customFormat="1" ht="76.5" customHeight="1">
      <c r="A24" s="26"/>
      <c r="B24" s="26" t="s">
        <v>128</v>
      </c>
      <c r="C24" s="53">
        <v>992</v>
      </c>
      <c r="D24" s="54" t="s">
        <v>125</v>
      </c>
      <c r="E24" s="54" t="s">
        <v>129</v>
      </c>
      <c r="F24" s="54"/>
      <c r="G24" s="54"/>
      <c r="H24" s="17">
        <f>H25</f>
        <v>16419.100000000002</v>
      </c>
      <c r="I24" s="55">
        <f t="shared" si="0"/>
        <v>0</v>
      </c>
      <c r="J24" s="55">
        <f>SUM(J25)</f>
        <v>0</v>
      </c>
      <c r="K24" s="55">
        <f>SUM(K25)</f>
        <v>0</v>
      </c>
      <c r="L24" s="55">
        <f t="shared" si="1"/>
        <v>16419.100000000002</v>
      </c>
    </row>
    <row r="25" spans="1:12" s="3" customFormat="1" ht="30" customHeight="1">
      <c r="A25" s="26"/>
      <c r="B25" s="26" t="s">
        <v>186</v>
      </c>
      <c r="C25" s="53">
        <v>992</v>
      </c>
      <c r="D25" s="54" t="s">
        <v>125</v>
      </c>
      <c r="E25" s="54" t="s">
        <v>129</v>
      </c>
      <c r="F25" s="54" t="s">
        <v>187</v>
      </c>
      <c r="G25" s="54"/>
      <c r="H25" s="17">
        <f>SUM(H26+H30)</f>
        <v>16419.100000000002</v>
      </c>
      <c r="I25" s="55">
        <f t="shared" si="0"/>
        <v>0</v>
      </c>
      <c r="J25" s="55">
        <f>SUM(J26+J30)</f>
        <v>0</v>
      </c>
      <c r="K25" s="55">
        <f>SUM(K26+K30)</f>
        <v>0</v>
      </c>
      <c r="L25" s="55">
        <f t="shared" si="1"/>
        <v>16419.100000000002</v>
      </c>
    </row>
    <row r="26" spans="1:12" s="3" customFormat="1" ht="15" customHeight="1">
      <c r="A26" s="26"/>
      <c r="B26" s="26" t="s">
        <v>192</v>
      </c>
      <c r="C26" s="53">
        <v>992</v>
      </c>
      <c r="D26" s="54" t="s">
        <v>125</v>
      </c>
      <c r="E26" s="54" t="s">
        <v>129</v>
      </c>
      <c r="F26" s="54" t="s">
        <v>193</v>
      </c>
      <c r="G26" s="54"/>
      <c r="H26" s="17">
        <f>SUM(H27+H28+H29)</f>
        <v>16406.600000000002</v>
      </c>
      <c r="I26" s="17">
        <f>SUM(I27+I28+I29)</f>
        <v>0</v>
      </c>
      <c r="J26" s="17">
        <f>SUM(J27+J28+J29)</f>
        <v>0</v>
      </c>
      <c r="K26" s="17">
        <f>SUM(K27+K28+K29)</f>
        <v>0</v>
      </c>
      <c r="L26" s="55">
        <f t="shared" si="1"/>
        <v>16406.600000000002</v>
      </c>
    </row>
    <row r="27" spans="1:12" s="3" customFormat="1" ht="30" customHeight="1">
      <c r="A27" s="26"/>
      <c r="B27" s="26" t="s">
        <v>190</v>
      </c>
      <c r="C27" s="53">
        <v>992</v>
      </c>
      <c r="D27" s="54" t="s">
        <v>125</v>
      </c>
      <c r="E27" s="54" t="s">
        <v>129</v>
      </c>
      <c r="F27" s="54" t="s">
        <v>193</v>
      </c>
      <c r="G27" s="54" t="s">
        <v>191</v>
      </c>
      <c r="H27" s="17">
        <v>14019.9</v>
      </c>
      <c r="I27" s="55">
        <f t="shared" si="0"/>
        <v>0</v>
      </c>
      <c r="J27" s="55">
        <v>0</v>
      </c>
      <c r="K27" s="55">
        <v>0</v>
      </c>
      <c r="L27" s="55">
        <f t="shared" si="1"/>
        <v>14019.9</v>
      </c>
    </row>
    <row r="28" spans="1:12" s="3" customFormat="1" ht="12.75">
      <c r="A28" s="26"/>
      <c r="B28" s="26" t="s">
        <v>194</v>
      </c>
      <c r="C28" s="53">
        <v>992</v>
      </c>
      <c r="D28" s="54" t="s">
        <v>125</v>
      </c>
      <c r="E28" s="54" t="s">
        <v>129</v>
      </c>
      <c r="F28" s="54" t="s">
        <v>193</v>
      </c>
      <c r="G28" s="54" t="s">
        <v>195</v>
      </c>
      <c r="H28" s="17">
        <v>2092.3</v>
      </c>
      <c r="I28" s="55">
        <f t="shared" si="0"/>
        <v>0</v>
      </c>
      <c r="J28" s="55">
        <v>0</v>
      </c>
      <c r="K28" s="55"/>
      <c r="L28" s="55">
        <f t="shared" si="1"/>
        <v>2092.3</v>
      </c>
    </row>
    <row r="29" spans="1:12" s="3" customFormat="1" ht="15.75" customHeight="1">
      <c r="A29" s="26"/>
      <c r="B29" s="26" t="s">
        <v>196</v>
      </c>
      <c r="C29" s="53">
        <v>992</v>
      </c>
      <c r="D29" s="54" t="s">
        <v>125</v>
      </c>
      <c r="E29" s="54" t="s">
        <v>129</v>
      </c>
      <c r="F29" s="54" t="s">
        <v>193</v>
      </c>
      <c r="G29" s="54" t="s">
        <v>197</v>
      </c>
      <c r="H29" s="17">
        <v>294.4</v>
      </c>
      <c r="I29" s="55">
        <f t="shared" si="0"/>
        <v>0</v>
      </c>
      <c r="J29" s="55">
        <v>0</v>
      </c>
      <c r="K29" s="55"/>
      <c r="L29" s="55">
        <f t="shared" si="1"/>
        <v>294.4</v>
      </c>
    </row>
    <row r="30" spans="1:12" s="3" customFormat="1" ht="30" customHeight="1">
      <c r="A30" s="26"/>
      <c r="B30" s="26" t="s">
        <v>198</v>
      </c>
      <c r="C30" s="53">
        <v>992</v>
      </c>
      <c r="D30" s="54" t="s">
        <v>125</v>
      </c>
      <c r="E30" s="54" t="s">
        <v>129</v>
      </c>
      <c r="F30" s="54" t="s">
        <v>199</v>
      </c>
      <c r="G30" s="54"/>
      <c r="H30" s="17">
        <f>SUM(H31)</f>
        <v>12.5</v>
      </c>
      <c r="I30" s="55">
        <f t="shared" si="0"/>
        <v>0</v>
      </c>
      <c r="J30" s="55"/>
      <c r="K30" s="55">
        <f>SUM(K31)</f>
        <v>0</v>
      </c>
      <c r="L30" s="55">
        <f t="shared" si="1"/>
        <v>12.5</v>
      </c>
    </row>
    <row r="31" spans="1:12" s="3" customFormat="1" ht="12.75">
      <c r="A31" s="26"/>
      <c r="B31" s="26" t="s">
        <v>194</v>
      </c>
      <c r="C31" s="53">
        <v>992</v>
      </c>
      <c r="D31" s="54" t="s">
        <v>125</v>
      </c>
      <c r="E31" s="54" t="s">
        <v>129</v>
      </c>
      <c r="F31" s="54" t="s">
        <v>199</v>
      </c>
      <c r="G31" s="54" t="s">
        <v>195</v>
      </c>
      <c r="H31" s="17">
        <v>12.5</v>
      </c>
      <c r="I31" s="55">
        <f t="shared" si="0"/>
        <v>0</v>
      </c>
      <c r="J31" s="55"/>
      <c r="K31" s="55">
        <v>0</v>
      </c>
      <c r="L31" s="55">
        <f t="shared" si="1"/>
        <v>12.5</v>
      </c>
    </row>
    <row r="32" spans="1:12" s="3" customFormat="1" ht="66" customHeight="1">
      <c r="A32" s="26"/>
      <c r="B32" s="26" t="s">
        <v>130</v>
      </c>
      <c r="C32" s="53">
        <v>992</v>
      </c>
      <c r="D32" s="54" t="s">
        <v>125</v>
      </c>
      <c r="E32" s="54" t="s">
        <v>131</v>
      </c>
      <c r="F32" s="54"/>
      <c r="G32" s="54"/>
      <c r="H32" s="17">
        <f>SUM(H33)</f>
        <v>146.6</v>
      </c>
      <c r="I32" s="55">
        <f>SUM(J32+K32)</f>
        <v>0</v>
      </c>
      <c r="J32" s="55">
        <f>SUM(J33)</f>
        <v>0</v>
      </c>
      <c r="K32" s="55">
        <f>SUM(K33)</f>
        <v>0</v>
      </c>
      <c r="L32" s="55">
        <f t="shared" si="1"/>
        <v>146.6</v>
      </c>
    </row>
    <row r="33" spans="1:12" s="3" customFormat="1" ht="12.75">
      <c r="A33" s="26"/>
      <c r="B33" s="26" t="s">
        <v>186</v>
      </c>
      <c r="C33" s="53">
        <v>992</v>
      </c>
      <c r="D33" s="54" t="s">
        <v>125</v>
      </c>
      <c r="E33" s="54" t="s">
        <v>131</v>
      </c>
      <c r="F33" s="54" t="s">
        <v>201</v>
      </c>
      <c r="G33" s="54"/>
      <c r="H33" s="17">
        <f>SUM(H34)</f>
        <v>146.6</v>
      </c>
      <c r="I33" s="55">
        <f>SUM(J33+K33)</f>
        <v>0</v>
      </c>
      <c r="J33" s="55">
        <f>SUM(J34)</f>
        <v>0</v>
      </c>
      <c r="K33" s="55">
        <v>0</v>
      </c>
      <c r="L33" s="55">
        <f t="shared" si="1"/>
        <v>146.6</v>
      </c>
    </row>
    <row r="34" spans="1:12" s="3" customFormat="1" ht="12.75">
      <c r="A34" s="26"/>
      <c r="B34" s="26" t="s">
        <v>192</v>
      </c>
      <c r="C34" s="53">
        <v>992</v>
      </c>
      <c r="D34" s="54" t="s">
        <v>125</v>
      </c>
      <c r="E34" s="54" t="s">
        <v>131</v>
      </c>
      <c r="F34" s="54" t="s">
        <v>202</v>
      </c>
      <c r="G34" s="54"/>
      <c r="H34" s="17">
        <f>SUM(H35)</f>
        <v>146.6</v>
      </c>
      <c r="I34" s="55">
        <f>SUM(J34+K34)</f>
        <v>0</v>
      </c>
      <c r="J34" s="55">
        <f>SUM(J35)</f>
        <v>0</v>
      </c>
      <c r="K34" s="55"/>
      <c r="L34" s="55">
        <f t="shared" si="1"/>
        <v>146.6</v>
      </c>
    </row>
    <row r="35" spans="1:12" s="3" customFormat="1" ht="12.75">
      <c r="A35" s="26"/>
      <c r="B35" s="26" t="s">
        <v>203</v>
      </c>
      <c r="C35" s="53">
        <v>992</v>
      </c>
      <c r="D35" s="54" t="s">
        <v>125</v>
      </c>
      <c r="E35" s="54" t="s">
        <v>131</v>
      </c>
      <c r="F35" s="54" t="s">
        <v>202</v>
      </c>
      <c r="G35" s="54" t="s">
        <v>204</v>
      </c>
      <c r="H35" s="17">
        <v>146.6</v>
      </c>
      <c r="I35" s="55">
        <f>SUM(J35)</f>
        <v>0</v>
      </c>
      <c r="J35" s="55">
        <v>0</v>
      </c>
      <c r="K35" s="55"/>
      <c r="L35" s="55">
        <f t="shared" si="1"/>
        <v>146.6</v>
      </c>
    </row>
    <row r="36" spans="1:12" s="3" customFormat="1" ht="16.5" customHeight="1">
      <c r="A36" s="26"/>
      <c r="B36" s="26" t="s">
        <v>132</v>
      </c>
      <c r="C36" s="53">
        <v>992</v>
      </c>
      <c r="D36" s="54" t="s">
        <v>125</v>
      </c>
      <c r="E36" s="54" t="s">
        <v>133</v>
      </c>
      <c r="F36" s="54"/>
      <c r="G36" s="54"/>
      <c r="H36" s="17">
        <f>SUM(H44+H37)</f>
        <v>21366.6</v>
      </c>
      <c r="I36" s="55">
        <f t="shared" si="0"/>
        <v>-385.5</v>
      </c>
      <c r="J36" s="55">
        <f>SUM(J37+J44)</f>
        <v>-385.5</v>
      </c>
      <c r="K36" s="55"/>
      <c r="L36" s="55">
        <f t="shared" si="1"/>
        <v>20981.1</v>
      </c>
    </row>
    <row r="37" spans="1:12" s="3" customFormat="1" ht="30.75" customHeight="1">
      <c r="A37" s="26"/>
      <c r="B37" s="26" t="s">
        <v>205</v>
      </c>
      <c r="C37" s="53">
        <v>992</v>
      </c>
      <c r="D37" s="54" t="s">
        <v>125</v>
      </c>
      <c r="E37" s="54" t="s">
        <v>133</v>
      </c>
      <c r="F37" s="54" t="s">
        <v>206</v>
      </c>
      <c r="G37" s="54"/>
      <c r="H37" s="17">
        <f>SUM(H38)</f>
        <v>15270.6</v>
      </c>
      <c r="I37" s="55">
        <f aca="true" t="shared" si="2" ref="I37:I43">SUM(J37+K37)</f>
        <v>-385.5</v>
      </c>
      <c r="J37" s="55">
        <f>SUM(J38)</f>
        <v>-385.5</v>
      </c>
      <c r="K37" s="55">
        <f>SUM(K38)</f>
        <v>0</v>
      </c>
      <c r="L37" s="55">
        <f aca="true" t="shared" si="3" ref="L37:L42">SUM(H37+I37)</f>
        <v>14885.1</v>
      </c>
    </row>
    <row r="38" spans="1:12" s="3" customFormat="1" ht="30.75" customHeight="1">
      <c r="A38" s="26"/>
      <c r="B38" s="26" t="s">
        <v>207</v>
      </c>
      <c r="C38" s="53">
        <v>992</v>
      </c>
      <c r="D38" s="54" t="s">
        <v>125</v>
      </c>
      <c r="E38" s="54" t="s">
        <v>133</v>
      </c>
      <c r="F38" s="54" t="s">
        <v>208</v>
      </c>
      <c r="G38" s="54"/>
      <c r="H38" s="17">
        <f>SUM(H39)</f>
        <v>15270.6</v>
      </c>
      <c r="I38" s="55">
        <f t="shared" si="2"/>
        <v>-385.5</v>
      </c>
      <c r="J38" s="55">
        <f>SUM(J39)</f>
        <v>-385.5</v>
      </c>
      <c r="K38" s="55">
        <v>0</v>
      </c>
      <c r="L38" s="55">
        <f t="shared" si="3"/>
        <v>14885.1</v>
      </c>
    </row>
    <row r="39" spans="1:12" s="3" customFormat="1" ht="30" customHeight="1">
      <c r="A39" s="26"/>
      <c r="B39" s="26" t="s">
        <v>209</v>
      </c>
      <c r="C39" s="53">
        <v>992</v>
      </c>
      <c r="D39" s="54" t="s">
        <v>125</v>
      </c>
      <c r="E39" s="54" t="s">
        <v>133</v>
      </c>
      <c r="F39" s="54" t="s">
        <v>210</v>
      </c>
      <c r="G39" s="54"/>
      <c r="H39" s="17">
        <f>SUM(H40+H41+H43)</f>
        <v>15270.6</v>
      </c>
      <c r="I39" s="17">
        <f>SUM(I40+I41+I43)</f>
        <v>-385.5</v>
      </c>
      <c r="J39" s="17">
        <f>SUM(J40+J41+J43)</f>
        <v>-385.5</v>
      </c>
      <c r="K39" s="17">
        <f>SUM(K40+K41+K43)</f>
        <v>0</v>
      </c>
      <c r="L39" s="17">
        <f>SUM(L40+L41+L43)</f>
        <v>14885.1</v>
      </c>
    </row>
    <row r="40" spans="1:12" s="3" customFormat="1" ht="33" customHeight="1">
      <c r="A40" s="26"/>
      <c r="B40" s="26" t="s">
        <v>211</v>
      </c>
      <c r="C40" s="53">
        <v>992</v>
      </c>
      <c r="D40" s="54" t="s">
        <v>125</v>
      </c>
      <c r="E40" s="54" t="s">
        <v>133</v>
      </c>
      <c r="F40" s="54" t="s">
        <v>210</v>
      </c>
      <c r="G40" s="54" t="s">
        <v>212</v>
      </c>
      <c r="H40" s="17">
        <v>13313.4</v>
      </c>
      <c r="I40" s="55">
        <f t="shared" si="2"/>
        <v>-470</v>
      </c>
      <c r="J40" s="55">
        <v>-470</v>
      </c>
      <c r="K40" s="55"/>
      <c r="L40" s="55">
        <f>SUM(H40+I40)</f>
        <v>12843.4</v>
      </c>
    </row>
    <row r="41" spans="1:12" s="3" customFormat="1" ht="30.75" customHeight="1">
      <c r="A41" s="26"/>
      <c r="B41" s="26" t="s">
        <v>194</v>
      </c>
      <c r="C41" s="53">
        <v>992</v>
      </c>
      <c r="D41" s="54" t="s">
        <v>125</v>
      </c>
      <c r="E41" s="54" t="s">
        <v>133</v>
      </c>
      <c r="F41" s="54" t="s">
        <v>210</v>
      </c>
      <c r="G41" s="54" t="s">
        <v>195</v>
      </c>
      <c r="H41" s="17">
        <v>1937.2</v>
      </c>
      <c r="I41" s="55">
        <f t="shared" si="2"/>
        <v>100</v>
      </c>
      <c r="J41" s="55">
        <v>100</v>
      </c>
      <c r="K41" s="55"/>
      <c r="L41" s="55">
        <f>SUM(H41+I41)</f>
        <v>2037.2</v>
      </c>
    </row>
    <row r="42" spans="1:12" s="3" customFormat="1" ht="15.75" customHeight="1" hidden="1">
      <c r="A42" s="26"/>
      <c r="B42" s="26" t="s">
        <v>196</v>
      </c>
      <c r="C42" s="53">
        <v>992</v>
      </c>
      <c r="D42" s="54" t="s">
        <v>125</v>
      </c>
      <c r="E42" s="54" t="s">
        <v>133</v>
      </c>
      <c r="F42" s="54" t="s">
        <v>436</v>
      </c>
      <c r="G42" s="54" t="s">
        <v>197</v>
      </c>
      <c r="H42" s="17">
        <v>20</v>
      </c>
      <c r="I42" s="55">
        <f t="shared" si="2"/>
        <v>-20</v>
      </c>
      <c r="J42" s="55">
        <v>-20</v>
      </c>
      <c r="K42" s="55"/>
      <c r="L42" s="55">
        <f t="shared" si="3"/>
        <v>0</v>
      </c>
    </row>
    <row r="43" spans="1:12" s="3" customFormat="1" ht="15.75" customHeight="1">
      <c r="A43" s="26"/>
      <c r="B43" s="26" t="s">
        <v>196</v>
      </c>
      <c r="C43" s="53">
        <v>992</v>
      </c>
      <c r="D43" s="54" t="s">
        <v>125</v>
      </c>
      <c r="E43" s="54" t="s">
        <v>133</v>
      </c>
      <c r="F43" s="54" t="s">
        <v>210</v>
      </c>
      <c r="G43" s="54" t="s">
        <v>197</v>
      </c>
      <c r="H43" s="17">
        <v>20</v>
      </c>
      <c r="I43" s="55">
        <f t="shared" si="2"/>
        <v>-15.5</v>
      </c>
      <c r="J43" s="55">
        <v>-15.5</v>
      </c>
      <c r="K43" s="55"/>
      <c r="L43" s="55">
        <f>SUM(H43+I43)</f>
        <v>4.5</v>
      </c>
    </row>
    <row r="44" spans="1:12" s="80" customFormat="1" ht="29.25" customHeight="1">
      <c r="A44" s="26"/>
      <c r="B44" s="26" t="s">
        <v>213</v>
      </c>
      <c r="C44" s="53">
        <v>992</v>
      </c>
      <c r="D44" s="54" t="s">
        <v>125</v>
      </c>
      <c r="E44" s="54" t="s">
        <v>133</v>
      </c>
      <c r="F44" s="54" t="s">
        <v>214</v>
      </c>
      <c r="G44" s="54"/>
      <c r="H44" s="17">
        <f>SUM(H45)</f>
        <v>6096</v>
      </c>
      <c r="I44" s="55">
        <f t="shared" si="0"/>
        <v>0</v>
      </c>
      <c r="J44" s="55">
        <f>SUM(J45)</f>
        <v>0</v>
      </c>
      <c r="K44" s="55"/>
      <c r="L44" s="55">
        <f t="shared" si="1"/>
        <v>6096</v>
      </c>
    </row>
    <row r="45" spans="1:13" s="3" customFormat="1" ht="16.5" customHeight="1">
      <c r="A45" s="26"/>
      <c r="B45" s="26" t="s">
        <v>215</v>
      </c>
      <c r="C45" s="53">
        <v>992</v>
      </c>
      <c r="D45" s="54" t="s">
        <v>125</v>
      </c>
      <c r="E45" s="54" t="s">
        <v>133</v>
      </c>
      <c r="F45" s="54" t="s">
        <v>216</v>
      </c>
      <c r="G45" s="54"/>
      <c r="H45" s="17">
        <f>SUM(H46+H48+H50+H52+H54+H56+H58)</f>
        <v>6096</v>
      </c>
      <c r="I45" s="17">
        <f>SUM(I46+I48+I50+I52+I54)</f>
        <v>0</v>
      </c>
      <c r="J45" s="17">
        <f>SUM(J48+J50+J52)</f>
        <v>0</v>
      </c>
      <c r="K45" s="17">
        <f>SUM(K46+K48+K50+K52+K54)</f>
        <v>0</v>
      </c>
      <c r="L45" s="17">
        <f>SUM(H45+I45)</f>
        <v>6096</v>
      </c>
      <c r="M45" s="17"/>
    </row>
    <row r="46" spans="1:12" s="3" customFormat="1" ht="78.75" customHeight="1">
      <c r="A46" s="26"/>
      <c r="B46" s="26" t="s">
        <v>217</v>
      </c>
      <c r="C46" s="53">
        <v>992</v>
      </c>
      <c r="D46" s="54" t="s">
        <v>125</v>
      </c>
      <c r="E46" s="54" t="s">
        <v>133</v>
      </c>
      <c r="F46" s="54" t="s">
        <v>218</v>
      </c>
      <c r="G46" s="54"/>
      <c r="H46" s="17">
        <f>H47</f>
        <v>1501.2</v>
      </c>
      <c r="I46" s="55">
        <f aca="true" t="shared" si="4" ref="I46:I55">SUM(J46+K46)</f>
        <v>0</v>
      </c>
      <c r="J46" s="55">
        <f>SUM(J47)</f>
        <v>0</v>
      </c>
      <c r="K46" s="55"/>
      <c r="L46" s="55">
        <f t="shared" si="1"/>
        <v>1501.2</v>
      </c>
    </row>
    <row r="47" spans="1:12" s="3" customFormat="1" ht="12.75">
      <c r="A47" s="26"/>
      <c r="B47" s="26" t="s">
        <v>219</v>
      </c>
      <c r="C47" s="53">
        <v>992</v>
      </c>
      <c r="D47" s="54" t="s">
        <v>125</v>
      </c>
      <c r="E47" s="54" t="s">
        <v>133</v>
      </c>
      <c r="F47" s="54" t="s">
        <v>218</v>
      </c>
      <c r="G47" s="54" t="s">
        <v>220</v>
      </c>
      <c r="H47" s="17">
        <v>1501.2</v>
      </c>
      <c r="I47" s="55">
        <f t="shared" si="4"/>
        <v>0</v>
      </c>
      <c r="J47" s="55">
        <v>0</v>
      </c>
      <c r="K47" s="55"/>
      <c r="L47" s="55">
        <f t="shared" si="1"/>
        <v>1501.2</v>
      </c>
    </row>
    <row r="48" spans="1:12" s="3" customFormat="1" ht="95.25" customHeight="1">
      <c r="A48" s="26"/>
      <c r="B48" s="27" t="s">
        <v>437</v>
      </c>
      <c r="C48" s="53">
        <v>992</v>
      </c>
      <c r="D48" s="54" t="s">
        <v>125</v>
      </c>
      <c r="E48" s="54" t="s">
        <v>133</v>
      </c>
      <c r="F48" s="54" t="s">
        <v>222</v>
      </c>
      <c r="G48" s="54"/>
      <c r="H48" s="17">
        <f>H49</f>
        <v>1536.6</v>
      </c>
      <c r="I48" s="55">
        <f t="shared" si="4"/>
        <v>0</v>
      </c>
      <c r="J48" s="55">
        <f>SUM(J49)</f>
        <v>0</v>
      </c>
      <c r="K48" s="55"/>
      <c r="L48" s="55">
        <f t="shared" si="1"/>
        <v>1536.6</v>
      </c>
    </row>
    <row r="49" spans="1:12" s="3" customFormat="1" ht="30.75" customHeight="1">
      <c r="A49" s="26"/>
      <c r="B49" s="26" t="s">
        <v>194</v>
      </c>
      <c r="C49" s="53">
        <v>992</v>
      </c>
      <c r="D49" s="54" t="s">
        <v>125</v>
      </c>
      <c r="E49" s="54" t="s">
        <v>133</v>
      </c>
      <c r="F49" s="54" t="s">
        <v>222</v>
      </c>
      <c r="G49" s="54" t="s">
        <v>195</v>
      </c>
      <c r="H49" s="17">
        <v>1536.6</v>
      </c>
      <c r="I49" s="55">
        <f t="shared" si="4"/>
        <v>0</v>
      </c>
      <c r="J49" s="55">
        <v>0</v>
      </c>
      <c r="K49" s="55"/>
      <c r="L49" s="55">
        <f t="shared" si="1"/>
        <v>1536.6</v>
      </c>
    </row>
    <row r="50" spans="1:12" s="3" customFormat="1" ht="95.25" customHeight="1">
      <c r="A50" s="12"/>
      <c r="B50" s="27" t="s">
        <v>438</v>
      </c>
      <c r="C50" s="53">
        <v>992</v>
      </c>
      <c r="D50" s="54" t="s">
        <v>125</v>
      </c>
      <c r="E50" s="54" t="s">
        <v>133</v>
      </c>
      <c r="F50" s="54" t="s">
        <v>224</v>
      </c>
      <c r="G50" s="54"/>
      <c r="H50" s="17">
        <f>H51</f>
        <v>580</v>
      </c>
      <c r="I50" s="55">
        <f t="shared" si="4"/>
        <v>0</v>
      </c>
      <c r="J50" s="55">
        <f>SUM(J51)</f>
        <v>0</v>
      </c>
      <c r="K50" s="55"/>
      <c r="L50" s="55">
        <f aca="true" t="shared" si="5" ref="L50:L55">SUM(H50+I50)</f>
        <v>580</v>
      </c>
    </row>
    <row r="51" spans="1:12" s="3" customFormat="1" ht="30.75" customHeight="1">
      <c r="A51" s="26"/>
      <c r="B51" s="26" t="s">
        <v>194</v>
      </c>
      <c r="C51" s="53">
        <v>992</v>
      </c>
      <c r="D51" s="54" t="s">
        <v>125</v>
      </c>
      <c r="E51" s="54" t="s">
        <v>133</v>
      </c>
      <c r="F51" s="54" t="s">
        <v>224</v>
      </c>
      <c r="G51" s="54" t="s">
        <v>195</v>
      </c>
      <c r="H51" s="17">
        <v>580</v>
      </c>
      <c r="I51" s="55">
        <f t="shared" si="4"/>
        <v>0</v>
      </c>
      <c r="J51" s="55">
        <v>0</v>
      </c>
      <c r="K51" s="55"/>
      <c r="L51" s="55">
        <f t="shared" si="5"/>
        <v>580</v>
      </c>
    </row>
    <row r="52" spans="1:12" s="3" customFormat="1" ht="81.75" customHeight="1">
      <c r="A52" s="26"/>
      <c r="B52" s="27" t="s">
        <v>225</v>
      </c>
      <c r="C52" s="53">
        <v>992</v>
      </c>
      <c r="D52" s="54" t="s">
        <v>125</v>
      </c>
      <c r="E52" s="54" t="s">
        <v>133</v>
      </c>
      <c r="F52" s="54" t="s">
        <v>226</v>
      </c>
      <c r="G52" s="54"/>
      <c r="H52" s="17">
        <f>H53</f>
        <v>2102.2</v>
      </c>
      <c r="I52" s="55">
        <f t="shared" si="4"/>
        <v>0</v>
      </c>
      <c r="J52" s="55">
        <f>SUM(J53)</f>
        <v>0</v>
      </c>
      <c r="K52" s="55"/>
      <c r="L52" s="55">
        <f t="shared" si="5"/>
        <v>2102.2</v>
      </c>
    </row>
    <row r="53" spans="1:12" s="83" customFormat="1" ht="30" customHeight="1">
      <c r="A53" s="26"/>
      <c r="B53" s="26" t="s">
        <v>194</v>
      </c>
      <c r="C53" s="53">
        <v>992</v>
      </c>
      <c r="D53" s="54" t="s">
        <v>125</v>
      </c>
      <c r="E53" s="54" t="s">
        <v>133</v>
      </c>
      <c r="F53" s="54" t="s">
        <v>226</v>
      </c>
      <c r="G53" s="54" t="s">
        <v>195</v>
      </c>
      <c r="H53" s="17">
        <v>2102.2</v>
      </c>
      <c r="I53" s="55">
        <f t="shared" si="4"/>
        <v>0</v>
      </c>
      <c r="J53" s="55">
        <v>0</v>
      </c>
      <c r="K53" s="55"/>
      <c r="L53" s="55">
        <f t="shared" si="5"/>
        <v>2102.2</v>
      </c>
    </row>
    <row r="54" spans="1:12" s="83" customFormat="1" ht="62.25" customHeight="1">
      <c r="A54" s="26"/>
      <c r="B54" s="27" t="s">
        <v>227</v>
      </c>
      <c r="C54" s="53">
        <v>992</v>
      </c>
      <c r="D54" s="82" t="s">
        <v>125</v>
      </c>
      <c r="E54" s="54" t="s">
        <v>133</v>
      </c>
      <c r="F54" s="54" t="s">
        <v>228</v>
      </c>
      <c r="G54" s="82"/>
      <c r="H54" s="17">
        <f>H55</f>
        <v>300</v>
      </c>
      <c r="I54" s="55">
        <f t="shared" si="4"/>
        <v>0</v>
      </c>
      <c r="J54" s="55">
        <f>SUM(J55)</f>
        <v>0</v>
      </c>
      <c r="K54" s="55"/>
      <c r="L54" s="55">
        <f t="shared" si="5"/>
        <v>300</v>
      </c>
    </row>
    <row r="55" spans="1:12" s="83" customFormat="1" ht="46.5" customHeight="1">
      <c r="A55" s="26"/>
      <c r="B55" s="26" t="s">
        <v>229</v>
      </c>
      <c r="C55" s="53">
        <v>992</v>
      </c>
      <c r="D55" s="82" t="s">
        <v>125</v>
      </c>
      <c r="E55" s="54" t="s">
        <v>133</v>
      </c>
      <c r="F55" s="54" t="s">
        <v>228</v>
      </c>
      <c r="G55" s="82" t="s">
        <v>230</v>
      </c>
      <c r="H55" s="17">
        <v>300</v>
      </c>
      <c r="I55" s="55">
        <f t="shared" si="4"/>
        <v>0</v>
      </c>
      <c r="J55" s="55">
        <v>0</v>
      </c>
      <c r="K55" s="55"/>
      <c r="L55" s="55">
        <f t="shared" si="5"/>
        <v>300</v>
      </c>
    </row>
    <row r="56" spans="1:12" s="83" customFormat="1" ht="76.5" customHeight="1">
      <c r="A56" s="26"/>
      <c r="B56" s="27" t="s">
        <v>231</v>
      </c>
      <c r="C56" s="53">
        <v>992</v>
      </c>
      <c r="D56" s="82" t="s">
        <v>125</v>
      </c>
      <c r="E56" s="54" t="s">
        <v>133</v>
      </c>
      <c r="F56" s="54" t="s">
        <v>232</v>
      </c>
      <c r="G56" s="82"/>
      <c r="H56" s="17">
        <f>H57</f>
        <v>20</v>
      </c>
      <c r="I56" s="55">
        <f>SUM(J56+K56)</f>
        <v>0</v>
      </c>
      <c r="J56" s="55">
        <f>SUM(J57)</f>
        <v>0</v>
      </c>
      <c r="K56" s="55"/>
      <c r="L56" s="55">
        <f>SUM(H56+I56)</f>
        <v>20</v>
      </c>
    </row>
    <row r="57" spans="1:12" s="83" customFormat="1" ht="48" customHeight="1">
      <c r="A57" s="26"/>
      <c r="B57" s="26" t="s">
        <v>229</v>
      </c>
      <c r="C57" s="53">
        <v>992</v>
      </c>
      <c r="D57" s="82" t="s">
        <v>125</v>
      </c>
      <c r="E57" s="54" t="s">
        <v>133</v>
      </c>
      <c r="F57" s="54" t="s">
        <v>232</v>
      </c>
      <c r="G57" s="82" t="s">
        <v>230</v>
      </c>
      <c r="H57" s="17">
        <v>20</v>
      </c>
      <c r="I57" s="55">
        <f>SUM(J57+K57)</f>
        <v>0</v>
      </c>
      <c r="J57" s="55">
        <v>0</v>
      </c>
      <c r="K57" s="55"/>
      <c r="L57" s="55">
        <f>SUM(H57+I57)</f>
        <v>20</v>
      </c>
    </row>
    <row r="58" spans="1:12" s="83" customFormat="1" ht="84" customHeight="1">
      <c r="A58" s="26"/>
      <c r="B58" s="27" t="s">
        <v>233</v>
      </c>
      <c r="C58" s="53">
        <v>992</v>
      </c>
      <c r="D58" s="82" t="s">
        <v>125</v>
      </c>
      <c r="E58" s="54" t="s">
        <v>133</v>
      </c>
      <c r="F58" s="54" t="s">
        <v>234</v>
      </c>
      <c r="G58" s="82"/>
      <c r="H58" s="17">
        <f>H59</f>
        <v>56</v>
      </c>
      <c r="I58" s="55">
        <f>SUM(J58+K58)</f>
        <v>0</v>
      </c>
      <c r="J58" s="55">
        <f>SUM(J59)</f>
        <v>0</v>
      </c>
      <c r="K58" s="55"/>
      <c r="L58" s="55">
        <f>SUM(H58+I58)</f>
        <v>56</v>
      </c>
    </row>
    <row r="59" spans="1:12" s="83" customFormat="1" ht="48" customHeight="1">
      <c r="A59" s="26"/>
      <c r="B59" s="26" t="s">
        <v>229</v>
      </c>
      <c r="C59" s="53">
        <v>992</v>
      </c>
      <c r="D59" s="82" t="s">
        <v>125</v>
      </c>
      <c r="E59" s="54" t="s">
        <v>133</v>
      </c>
      <c r="F59" s="54" t="s">
        <v>234</v>
      </c>
      <c r="G59" s="82" t="s">
        <v>230</v>
      </c>
      <c r="H59" s="17">
        <v>56</v>
      </c>
      <c r="I59" s="55">
        <f>SUM(J59+K59)</f>
        <v>0</v>
      </c>
      <c r="J59" s="55">
        <v>0</v>
      </c>
      <c r="K59" s="55"/>
      <c r="L59" s="55">
        <f>SUM(H59+I59)</f>
        <v>56</v>
      </c>
    </row>
    <row r="60" spans="1:12" s="3" customFormat="1" ht="31.5" customHeight="1">
      <c r="A60" s="12" t="s">
        <v>134</v>
      </c>
      <c r="B60" s="12" t="s">
        <v>135</v>
      </c>
      <c r="C60" s="53">
        <v>992</v>
      </c>
      <c r="D60" s="51" t="s">
        <v>136</v>
      </c>
      <c r="E60" s="51"/>
      <c r="F60" s="51"/>
      <c r="G60" s="51"/>
      <c r="H60" s="13">
        <f>SUM(H61+H80+H71)</f>
        <v>7315.7</v>
      </c>
      <c r="I60" s="48">
        <f>SUM(J60:K60)</f>
        <v>0</v>
      </c>
      <c r="J60" s="48">
        <f>SUM(J61+J71+J80)</f>
        <v>0</v>
      </c>
      <c r="K60" s="48"/>
      <c r="L60" s="48">
        <f aca="true" t="shared" si="6" ref="L60:L114">SUM(H60+I60)</f>
        <v>7315.7</v>
      </c>
    </row>
    <row r="61" spans="1:12" s="3" customFormat="1" ht="48.75" customHeight="1">
      <c r="A61" s="26"/>
      <c r="B61" s="26" t="s">
        <v>137</v>
      </c>
      <c r="C61" s="53">
        <v>992</v>
      </c>
      <c r="D61" s="54" t="s">
        <v>136</v>
      </c>
      <c r="E61" s="54" t="s">
        <v>138</v>
      </c>
      <c r="F61" s="54"/>
      <c r="G61" s="54"/>
      <c r="H61" s="17">
        <f>SUM(H62+H65+H68)</f>
        <v>2124.2</v>
      </c>
      <c r="I61" s="17">
        <f aca="true" t="shared" si="7" ref="I61:I67">SUM(J61+K61)</f>
        <v>0</v>
      </c>
      <c r="J61" s="17">
        <f>SUM(J62+J65+J68)</f>
        <v>0</v>
      </c>
      <c r="K61" s="17">
        <f>SUM(K62+K65)</f>
        <v>0</v>
      </c>
      <c r="L61" s="17">
        <f>SUM(H61+I61)</f>
        <v>2124.2</v>
      </c>
    </row>
    <row r="62" spans="1:12" s="3" customFormat="1" ht="46.5" customHeight="1" hidden="1">
      <c r="A62" s="26"/>
      <c r="B62" s="26" t="s">
        <v>235</v>
      </c>
      <c r="C62" s="53">
        <v>992</v>
      </c>
      <c r="D62" s="54" t="s">
        <v>136</v>
      </c>
      <c r="E62" s="54" t="s">
        <v>138</v>
      </c>
      <c r="F62" s="54" t="s">
        <v>236</v>
      </c>
      <c r="G62" s="54"/>
      <c r="H62" s="17">
        <f>H63</f>
        <v>0</v>
      </c>
      <c r="I62" s="55">
        <f t="shared" si="7"/>
        <v>0</v>
      </c>
      <c r="J62" s="55">
        <f>SUM(J63)</f>
        <v>0</v>
      </c>
      <c r="K62" s="55"/>
      <c r="L62" s="55">
        <f t="shared" si="6"/>
        <v>0</v>
      </c>
    </row>
    <row r="63" spans="1:12" s="3" customFormat="1" ht="61.5" customHeight="1" hidden="1">
      <c r="A63" s="26"/>
      <c r="B63" s="26" t="s">
        <v>237</v>
      </c>
      <c r="C63" s="53">
        <v>992</v>
      </c>
      <c r="D63" s="54" t="s">
        <v>136</v>
      </c>
      <c r="E63" s="54" t="s">
        <v>138</v>
      </c>
      <c r="F63" s="54" t="s">
        <v>238</v>
      </c>
      <c r="G63" s="54"/>
      <c r="H63" s="17">
        <f>SUM(H64)</f>
        <v>0</v>
      </c>
      <c r="I63" s="55">
        <f t="shared" si="7"/>
        <v>0</v>
      </c>
      <c r="J63" s="55">
        <f>SUM(J64)</f>
        <v>0</v>
      </c>
      <c r="K63" s="55"/>
      <c r="L63" s="55">
        <f t="shared" si="6"/>
        <v>0</v>
      </c>
    </row>
    <row r="64" spans="1:12" s="3" customFormat="1" ht="12.75" hidden="1">
      <c r="A64" s="26"/>
      <c r="B64" s="26" t="s">
        <v>194</v>
      </c>
      <c r="C64" s="53">
        <v>992</v>
      </c>
      <c r="D64" s="54" t="s">
        <v>136</v>
      </c>
      <c r="E64" s="54" t="s">
        <v>138</v>
      </c>
      <c r="F64" s="54" t="s">
        <v>238</v>
      </c>
      <c r="G64" s="54" t="s">
        <v>195</v>
      </c>
      <c r="H64" s="17">
        <v>0</v>
      </c>
      <c r="I64" s="55">
        <f t="shared" si="7"/>
        <v>0</v>
      </c>
      <c r="J64" s="55">
        <v>0</v>
      </c>
      <c r="K64" s="55"/>
      <c r="L64" s="55">
        <f t="shared" si="6"/>
        <v>0</v>
      </c>
    </row>
    <row r="65" spans="1:12" s="3" customFormat="1" ht="0.75" customHeight="1" hidden="1">
      <c r="A65" s="26"/>
      <c r="B65" s="26" t="s">
        <v>241</v>
      </c>
      <c r="C65" s="53">
        <v>992</v>
      </c>
      <c r="D65" s="54" t="s">
        <v>136</v>
      </c>
      <c r="E65" s="54" t="s">
        <v>138</v>
      </c>
      <c r="F65" s="54" t="s">
        <v>242</v>
      </c>
      <c r="G65" s="54"/>
      <c r="H65" s="17">
        <f>SUM(H66)</f>
        <v>0</v>
      </c>
      <c r="I65" s="55">
        <f t="shared" si="7"/>
        <v>0</v>
      </c>
      <c r="J65" s="55">
        <f>SUM(J66)</f>
        <v>0</v>
      </c>
      <c r="K65" s="55"/>
      <c r="L65" s="55">
        <f t="shared" si="6"/>
        <v>0</v>
      </c>
    </row>
    <row r="66" spans="1:12" s="3" customFormat="1" ht="12.75" hidden="1">
      <c r="A66" s="26"/>
      <c r="B66" s="26" t="s">
        <v>243</v>
      </c>
      <c r="C66" s="53">
        <v>992</v>
      </c>
      <c r="D66" s="54" t="s">
        <v>136</v>
      </c>
      <c r="E66" s="54" t="s">
        <v>138</v>
      </c>
      <c r="F66" s="54" t="s">
        <v>244</v>
      </c>
      <c r="G66" s="54"/>
      <c r="H66" s="17">
        <f>SUM(H67)</f>
        <v>0</v>
      </c>
      <c r="I66" s="55">
        <f t="shared" si="7"/>
        <v>0</v>
      </c>
      <c r="J66" s="55">
        <f>SUM(J67)</f>
        <v>0</v>
      </c>
      <c r="K66" s="55"/>
      <c r="L66" s="55">
        <f t="shared" si="6"/>
        <v>0</v>
      </c>
    </row>
    <row r="67" spans="1:12" s="3" customFormat="1" ht="12.75" hidden="1">
      <c r="A67" s="26"/>
      <c r="B67" s="26" t="s">
        <v>194</v>
      </c>
      <c r="C67" s="53">
        <v>992</v>
      </c>
      <c r="D67" s="54" t="s">
        <v>136</v>
      </c>
      <c r="E67" s="54" t="s">
        <v>138</v>
      </c>
      <c r="F67" s="54" t="s">
        <v>244</v>
      </c>
      <c r="G67" s="54" t="s">
        <v>195</v>
      </c>
      <c r="H67" s="17">
        <v>0</v>
      </c>
      <c r="I67" s="55">
        <f t="shared" si="7"/>
        <v>0</v>
      </c>
      <c r="J67" s="55">
        <v>0</v>
      </c>
      <c r="K67" s="55"/>
      <c r="L67" s="55">
        <f t="shared" si="6"/>
        <v>0</v>
      </c>
    </row>
    <row r="68" spans="1:12" s="3" customFormat="1" ht="32.25" customHeight="1">
      <c r="A68" s="26"/>
      <c r="B68" s="26" t="s">
        <v>245</v>
      </c>
      <c r="C68" s="53">
        <v>992</v>
      </c>
      <c r="D68" s="54" t="s">
        <v>136</v>
      </c>
      <c r="E68" s="54" t="s">
        <v>138</v>
      </c>
      <c r="F68" s="54" t="s">
        <v>246</v>
      </c>
      <c r="G68" s="82"/>
      <c r="H68" s="17">
        <f>SUM(H70)</f>
        <v>2124.2</v>
      </c>
      <c r="I68" s="17">
        <f>SUM(J68)</f>
        <v>0</v>
      </c>
      <c r="J68" s="17">
        <f>SUM(J70)</f>
        <v>0</v>
      </c>
      <c r="K68" s="17"/>
      <c r="L68" s="55">
        <f>SUM(H68+I68)</f>
        <v>2124.2</v>
      </c>
    </row>
    <row r="69" spans="1:12" s="3" customFormat="1" ht="32.25" customHeight="1">
      <c r="A69" s="26"/>
      <c r="B69" s="26" t="s">
        <v>247</v>
      </c>
      <c r="C69" s="53">
        <v>992</v>
      </c>
      <c r="D69" s="54" t="s">
        <v>136</v>
      </c>
      <c r="E69" s="54" t="s">
        <v>138</v>
      </c>
      <c r="F69" s="54" t="s">
        <v>248</v>
      </c>
      <c r="G69" s="82"/>
      <c r="H69" s="17">
        <f>SUM(H70)</f>
        <v>2124.2</v>
      </c>
      <c r="I69" s="17">
        <f>SUM(J69)</f>
        <v>0</v>
      </c>
      <c r="J69" s="17">
        <f>SUM(J70)</f>
        <v>0</v>
      </c>
      <c r="K69" s="17"/>
      <c r="L69" s="55">
        <f>SUM(H69+I69)</f>
        <v>2124.2</v>
      </c>
    </row>
    <row r="70" spans="1:12" s="3" customFormat="1" ht="16.5" customHeight="1">
      <c r="A70" s="26"/>
      <c r="B70" s="56" t="s">
        <v>239</v>
      </c>
      <c r="C70" s="53">
        <v>992</v>
      </c>
      <c r="D70" s="54" t="s">
        <v>136</v>
      </c>
      <c r="E70" s="54" t="s">
        <v>138</v>
      </c>
      <c r="F70" s="54" t="s">
        <v>248</v>
      </c>
      <c r="G70" s="82" t="s">
        <v>204</v>
      </c>
      <c r="H70" s="17">
        <v>2124.2</v>
      </c>
      <c r="I70" s="17">
        <f>SUM(J70)</f>
        <v>0</v>
      </c>
      <c r="J70" s="17">
        <v>0</v>
      </c>
      <c r="K70" s="17"/>
      <c r="L70" s="55">
        <f>SUM(H70+I70)</f>
        <v>2124.2</v>
      </c>
    </row>
    <row r="71" spans="1:12" s="80" customFormat="1" ht="12.75">
      <c r="A71" s="26"/>
      <c r="B71" s="26" t="s">
        <v>139</v>
      </c>
      <c r="C71" s="53">
        <v>992</v>
      </c>
      <c r="D71" s="54" t="s">
        <v>136</v>
      </c>
      <c r="E71" s="54" t="s">
        <v>140</v>
      </c>
      <c r="F71" s="54"/>
      <c r="G71" s="54"/>
      <c r="H71" s="17">
        <f>SUM(H72)</f>
        <v>4268.3</v>
      </c>
      <c r="I71" s="55">
        <f>SUM(J71+K71)</f>
        <v>0</v>
      </c>
      <c r="J71" s="55">
        <f>SUM(J72)</f>
        <v>0</v>
      </c>
      <c r="K71" s="55"/>
      <c r="L71" s="55">
        <f t="shared" si="6"/>
        <v>4268.3</v>
      </c>
    </row>
    <row r="72" spans="1:12" s="3" customFormat="1" ht="30.75" customHeight="1">
      <c r="A72" s="26"/>
      <c r="B72" s="26" t="s">
        <v>213</v>
      </c>
      <c r="C72" s="53">
        <v>992</v>
      </c>
      <c r="D72" s="54" t="s">
        <v>136</v>
      </c>
      <c r="E72" s="54" t="s">
        <v>140</v>
      </c>
      <c r="F72" s="54" t="s">
        <v>214</v>
      </c>
      <c r="G72" s="54"/>
      <c r="H72" s="17">
        <f>SUM(H73)</f>
        <v>4268.3</v>
      </c>
      <c r="I72" s="55">
        <f>SUM(J72+K72)</f>
        <v>0</v>
      </c>
      <c r="J72" s="55">
        <f>SUM(J73)</f>
        <v>0</v>
      </c>
      <c r="K72" s="55"/>
      <c r="L72" s="55">
        <f t="shared" si="6"/>
        <v>4268.3</v>
      </c>
    </row>
    <row r="73" spans="1:12" s="3" customFormat="1" ht="15.75" customHeight="1">
      <c r="A73" s="26"/>
      <c r="B73" s="26" t="s">
        <v>215</v>
      </c>
      <c r="C73" s="53">
        <v>992</v>
      </c>
      <c r="D73" s="54" t="s">
        <v>136</v>
      </c>
      <c r="E73" s="54" t="s">
        <v>140</v>
      </c>
      <c r="F73" s="54" t="s">
        <v>216</v>
      </c>
      <c r="G73" s="54"/>
      <c r="H73" s="17">
        <f>SUM(H74+H76)</f>
        <v>4268.3</v>
      </c>
      <c r="I73" s="17">
        <f>SUM(I74+I76)</f>
        <v>0</v>
      </c>
      <c r="J73" s="17">
        <f>SUM(J74+J76)</f>
        <v>0</v>
      </c>
      <c r="K73" s="17">
        <f>SUM(K74+K76)</f>
        <v>0</v>
      </c>
      <c r="L73" s="17">
        <f>SUM(L74+L76)</f>
        <v>4268.3</v>
      </c>
    </row>
    <row r="74" spans="1:12" s="3" customFormat="1" ht="77.25" customHeight="1" hidden="1">
      <c r="A74" s="26"/>
      <c r="B74" s="26" t="s">
        <v>249</v>
      </c>
      <c r="C74" s="53">
        <v>992</v>
      </c>
      <c r="D74" s="54" t="s">
        <v>136</v>
      </c>
      <c r="E74" s="54" t="s">
        <v>140</v>
      </c>
      <c r="F74" s="54" t="s">
        <v>250</v>
      </c>
      <c r="G74" s="54"/>
      <c r="H74" s="17">
        <f>SUM(H75)</f>
        <v>0</v>
      </c>
      <c r="I74" s="55">
        <f>SUM(J74+K74)</f>
        <v>0</v>
      </c>
      <c r="J74" s="55">
        <f>SUM(J75)</f>
        <v>0</v>
      </c>
      <c r="K74" s="55"/>
      <c r="L74" s="55">
        <f t="shared" si="6"/>
        <v>0</v>
      </c>
    </row>
    <row r="75" spans="1:12" s="3" customFormat="1" ht="30" customHeight="1" hidden="1">
      <c r="A75" s="26"/>
      <c r="B75" s="26" t="s">
        <v>194</v>
      </c>
      <c r="C75" s="53">
        <v>992</v>
      </c>
      <c r="D75" s="54" t="s">
        <v>136</v>
      </c>
      <c r="E75" s="54" t="s">
        <v>140</v>
      </c>
      <c r="F75" s="54" t="s">
        <v>250</v>
      </c>
      <c r="G75" s="54" t="s">
        <v>195</v>
      </c>
      <c r="H75" s="17">
        <v>0</v>
      </c>
      <c r="I75" s="55">
        <f>SUM(J75+K75)</f>
        <v>0</v>
      </c>
      <c r="J75" s="55">
        <v>0</v>
      </c>
      <c r="K75" s="55"/>
      <c r="L75" s="55">
        <f t="shared" si="6"/>
        <v>0</v>
      </c>
    </row>
    <row r="76" spans="1:12" s="3" customFormat="1" ht="78" customHeight="1">
      <c r="A76" s="26"/>
      <c r="B76" s="26" t="s">
        <v>439</v>
      </c>
      <c r="C76" s="53">
        <v>992</v>
      </c>
      <c r="D76" s="54" t="s">
        <v>136</v>
      </c>
      <c r="E76" s="54" t="s">
        <v>140</v>
      </c>
      <c r="F76" s="85" t="s">
        <v>252</v>
      </c>
      <c r="G76" s="85"/>
      <c r="H76" s="17">
        <f>SUM(H78+H79)</f>
        <v>4268.3</v>
      </c>
      <c r="I76" s="17">
        <f>SUM(I79+I77+I78)</f>
        <v>0</v>
      </c>
      <c r="J76" s="17">
        <f>SUM(J78+J79)</f>
        <v>0</v>
      </c>
      <c r="K76" s="17">
        <f>SUM(K79+K77+K78)</f>
        <v>0</v>
      </c>
      <c r="L76" s="17">
        <f>SUM(L79+L77+L78)</f>
        <v>4268.3</v>
      </c>
    </row>
    <row r="77" spans="1:12" s="3" customFormat="1" ht="12.75" hidden="1">
      <c r="A77" s="26"/>
      <c r="B77" s="26" t="s">
        <v>440</v>
      </c>
      <c r="C77" s="53">
        <v>992</v>
      </c>
      <c r="D77" s="54" t="s">
        <v>136</v>
      </c>
      <c r="E77" s="54" t="s">
        <v>140</v>
      </c>
      <c r="F77" s="54" t="s">
        <v>252</v>
      </c>
      <c r="G77" s="54">
        <v>410</v>
      </c>
      <c r="H77" s="17">
        <v>0</v>
      </c>
      <c r="I77" s="55">
        <f>SUM(J77:K77)</f>
        <v>0</v>
      </c>
      <c r="J77" s="55">
        <v>0</v>
      </c>
      <c r="K77" s="55">
        <v>0</v>
      </c>
      <c r="L77" s="55">
        <f t="shared" si="6"/>
        <v>0</v>
      </c>
    </row>
    <row r="78" spans="1:12" s="3" customFormat="1" ht="64.5" customHeight="1">
      <c r="A78" s="26"/>
      <c r="B78" s="26" t="s">
        <v>254</v>
      </c>
      <c r="C78" s="53">
        <v>992</v>
      </c>
      <c r="D78" s="54" t="s">
        <v>136</v>
      </c>
      <c r="E78" s="54" t="s">
        <v>140</v>
      </c>
      <c r="F78" s="54" t="s">
        <v>252</v>
      </c>
      <c r="G78" s="54" t="s">
        <v>255</v>
      </c>
      <c r="H78" s="17">
        <v>323.4</v>
      </c>
      <c r="I78" s="55">
        <f>SUM(J78:K78)</f>
        <v>0</v>
      </c>
      <c r="J78" s="55">
        <v>0</v>
      </c>
      <c r="K78" s="55">
        <v>0</v>
      </c>
      <c r="L78" s="55">
        <f>SUM(H78+I78)</f>
        <v>323.4</v>
      </c>
    </row>
    <row r="79" spans="1:12" s="3" customFormat="1" ht="31.5" customHeight="1">
      <c r="A79" s="26"/>
      <c r="B79" s="26" t="s">
        <v>194</v>
      </c>
      <c r="C79" s="53">
        <v>992</v>
      </c>
      <c r="D79" s="54" t="s">
        <v>136</v>
      </c>
      <c r="E79" s="54" t="s">
        <v>140</v>
      </c>
      <c r="F79" s="85" t="s">
        <v>252</v>
      </c>
      <c r="G79" s="54">
        <v>240</v>
      </c>
      <c r="H79" s="17">
        <v>3944.9</v>
      </c>
      <c r="I79" s="55">
        <f>SUM(J79:K79)</f>
        <v>0</v>
      </c>
      <c r="J79" s="55">
        <v>0</v>
      </c>
      <c r="K79" s="55">
        <v>0</v>
      </c>
      <c r="L79" s="55">
        <f t="shared" si="6"/>
        <v>3944.9</v>
      </c>
    </row>
    <row r="80" spans="1:12" s="3" customFormat="1" ht="45.75" customHeight="1">
      <c r="A80" s="12"/>
      <c r="B80" s="26" t="s">
        <v>141</v>
      </c>
      <c r="C80" s="53">
        <v>992</v>
      </c>
      <c r="D80" s="54" t="s">
        <v>136</v>
      </c>
      <c r="E80" s="54" t="s">
        <v>142</v>
      </c>
      <c r="F80" s="54"/>
      <c r="G80" s="54"/>
      <c r="H80" s="17">
        <f>SUM(H81)</f>
        <v>923.2</v>
      </c>
      <c r="I80" s="55">
        <f aca="true" t="shared" si="8" ref="I80:I92">SUM(J80+K80)</f>
        <v>0</v>
      </c>
      <c r="J80" s="55">
        <f>SUM(J81)</f>
        <v>0</v>
      </c>
      <c r="K80" s="55"/>
      <c r="L80" s="55">
        <f t="shared" si="6"/>
        <v>923.2</v>
      </c>
    </row>
    <row r="81" spans="1:12" s="3" customFormat="1" ht="31.5" customHeight="1">
      <c r="A81" s="26"/>
      <c r="B81" s="26" t="s">
        <v>213</v>
      </c>
      <c r="C81" s="53">
        <v>992</v>
      </c>
      <c r="D81" s="54" t="s">
        <v>136</v>
      </c>
      <c r="E81" s="54" t="s">
        <v>142</v>
      </c>
      <c r="F81" s="54" t="s">
        <v>214</v>
      </c>
      <c r="G81" s="54"/>
      <c r="H81" s="17">
        <f>SUM(H82)</f>
        <v>923.2</v>
      </c>
      <c r="I81" s="55">
        <f t="shared" si="8"/>
        <v>0</v>
      </c>
      <c r="J81" s="55">
        <f>SUM(J82)</f>
        <v>0</v>
      </c>
      <c r="K81" s="55"/>
      <c r="L81" s="55">
        <f t="shared" si="6"/>
        <v>923.2</v>
      </c>
    </row>
    <row r="82" spans="1:12" s="3" customFormat="1" ht="12.75">
      <c r="A82" s="26"/>
      <c r="B82" s="26" t="s">
        <v>215</v>
      </c>
      <c r="C82" s="53">
        <v>992</v>
      </c>
      <c r="D82" s="54" t="s">
        <v>136</v>
      </c>
      <c r="E82" s="54" t="s">
        <v>142</v>
      </c>
      <c r="F82" s="54" t="s">
        <v>216</v>
      </c>
      <c r="G82" s="54"/>
      <c r="H82" s="17">
        <f>SUM(H83+H85+H89)</f>
        <v>923.2</v>
      </c>
      <c r="I82" s="55">
        <f t="shared" si="8"/>
        <v>0</v>
      </c>
      <c r="J82" s="55">
        <f>SUM(J83+J85+J89)</f>
        <v>0</v>
      </c>
      <c r="K82" s="55"/>
      <c r="L82" s="55">
        <f t="shared" si="6"/>
        <v>923.2</v>
      </c>
    </row>
    <row r="83" spans="1:12" s="3" customFormat="1" ht="78" customHeight="1">
      <c r="A83" s="26"/>
      <c r="B83" s="26" t="s">
        <v>441</v>
      </c>
      <c r="C83" s="53">
        <v>992</v>
      </c>
      <c r="D83" s="54" t="s">
        <v>136</v>
      </c>
      <c r="E83" s="54" t="s">
        <v>142</v>
      </c>
      <c r="F83" s="54" t="s">
        <v>257</v>
      </c>
      <c r="G83" s="54"/>
      <c r="H83" s="17">
        <f>SUM(H84)</f>
        <v>299</v>
      </c>
      <c r="I83" s="55">
        <f t="shared" si="8"/>
        <v>0</v>
      </c>
      <c r="J83" s="55">
        <f>SUM(J84)</f>
        <v>0</v>
      </c>
      <c r="K83" s="55"/>
      <c r="L83" s="55">
        <f t="shared" si="6"/>
        <v>299</v>
      </c>
    </row>
    <row r="84" spans="1:12" s="3" customFormat="1" ht="12.75">
      <c r="A84" s="26"/>
      <c r="B84" s="26" t="s">
        <v>194</v>
      </c>
      <c r="C84" s="53">
        <v>992</v>
      </c>
      <c r="D84" s="54" t="s">
        <v>136</v>
      </c>
      <c r="E84" s="54" t="s">
        <v>142</v>
      </c>
      <c r="F84" s="54" t="s">
        <v>257</v>
      </c>
      <c r="G84" s="54" t="s">
        <v>195</v>
      </c>
      <c r="H84" s="17">
        <v>299</v>
      </c>
      <c r="I84" s="55">
        <f t="shared" si="8"/>
        <v>0</v>
      </c>
      <c r="J84" s="55">
        <v>0</v>
      </c>
      <c r="K84" s="55"/>
      <c r="L84" s="55">
        <f t="shared" si="6"/>
        <v>299</v>
      </c>
    </row>
    <row r="85" spans="1:12" s="3" customFormat="1" ht="80.25" customHeight="1">
      <c r="A85" s="12"/>
      <c r="B85" s="26" t="s">
        <v>442</v>
      </c>
      <c r="C85" s="53">
        <v>992</v>
      </c>
      <c r="D85" s="54" t="s">
        <v>136</v>
      </c>
      <c r="E85" s="54" t="s">
        <v>142</v>
      </c>
      <c r="F85" s="54" t="s">
        <v>259</v>
      </c>
      <c r="G85" s="54"/>
      <c r="H85" s="17">
        <f>SUM(H86)</f>
        <v>141</v>
      </c>
      <c r="I85" s="55">
        <f t="shared" si="8"/>
        <v>0</v>
      </c>
      <c r="J85" s="55">
        <f>SUM(J86)</f>
        <v>0</v>
      </c>
      <c r="K85" s="55"/>
      <c r="L85" s="55">
        <f t="shared" si="6"/>
        <v>141</v>
      </c>
    </row>
    <row r="86" spans="1:12" s="3" customFormat="1" ht="15" customHeight="1">
      <c r="A86" s="12"/>
      <c r="B86" s="26" t="s">
        <v>194</v>
      </c>
      <c r="C86" s="53">
        <v>992</v>
      </c>
      <c r="D86" s="54" t="s">
        <v>136</v>
      </c>
      <c r="E86" s="54" t="s">
        <v>142</v>
      </c>
      <c r="F86" s="54" t="s">
        <v>259</v>
      </c>
      <c r="G86" s="54" t="s">
        <v>195</v>
      </c>
      <c r="H86" s="17">
        <v>141</v>
      </c>
      <c r="I86" s="55">
        <f t="shared" si="8"/>
        <v>0</v>
      </c>
      <c r="J86" s="55">
        <v>0</v>
      </c>
      <c r="K86" s="55"/>
      <c r="L86" s="55">
        <f t="shared" si="6"/>
        <v>141</v>
      </c>
    </row>
    <row r="87" spans="1:12" s="3" customFormat="1" ht="1.5" customHeight="1" hidden="1">
      <c r="A87" s="12"/>
      <c r="B87" s="26" t="s">
        <v>443</v>
      </c>
      <c r="C87" s="53">
        <v>992</v>
      </c>
      <c r="D87" s="54" t="s">
        <v>136</v>
      </c>
      <c r="E87" s="54" t="s">
        <v>142</v>
      </c>
      <c r="F87" s="54" t="s">
        <v>261</v>
      </c>
      <c r="G87" s="54"/>
      <c r="H87" s="17">
        <f>SUM(H88)</f>
        <v>79.1</v>
      </c>
      <c r="I87" s="55">
        <f t="shared" si="8"/>
        <v>-79.1</v>
      </c>
      <c r="J87" s="55">
        <f>SUM(J88)</f>
        <v>-79.1</v>
      </c>
      <c r="K87" s="55"/>
      <c r="L87" s="55">
        <f t="shared" si="6"/>
        <v>0</v>
      </c>
    </row>
    <row r="88" spans="1:12" s="3" customFormat="1" ht="33" customHeight="1" hidden="1">
      <c r="A88" s="12"/>
      <c r="B88" s="26" t="s">
        <v>194</v>
      </c>
      <c r="C88" s="53">
        <v>992</v>
      </c>
      <c r="D88" s="54" t="s">
        <v>136</v>
      </c>
      <c r="E88" s="54" t="s">
        <v>142</v>
      </c>
      <c r="F88" s="54" t="s">
        <v>261</v>
      </c>
      <c r="G88" s="54" t="s">
        <v>195</v>
      </c>
      <c r="H88" s="17">
        <v>79.1</v>
      </c>
      <c r="I88" s="55">
        <f t="shared" si="8"/>
        <v>-79.1</v>
      </c>
      <c r="J88" s="55">
        <v>-79.1</v>
      </c>
      <c r="K88" s="55"/>
      <c r="L88" s="55">
        <f t="shared" si="6"/>
        <v>0</v>
      </c>
    </row>
    <row r="89" spans="1:12" s="3" customFormat="1" ht="30.75" customHeight="1">
      <c r="A89" s="12"/>
      <c r="B89" s="26" t="s">
        <v>262</v>
      </c>
      <c r="C89" s="53">
        <v>992</v>
      </c>
      <c r="D89" s="54" t="s">
        <v>136</v>
      </c>
      <c r="E89" s="54" t="s">
        <v>142</v>
      </c>
      <c r="F89" s="54" t="s">
        <v>263</v>
      </c>
      <c r="G89" s="54"/>
      <c r="H89" s="17">
        <f>SUM(H90+H91)</f>
        <v>483.2</v>
      </c>
      <c r="I89" s="17">
        <f>SUM(I90+I91)</f>
        <v>0</v>
      </c>
      <c r="J89" s="17">
        <f>SUM(J90+J91)</f>
        <v>0</v>
      </c>
      <c r="K89" s="17">
        <f>SUM(K90+K91)</f>
        <v>0</v>
      </c>
      <c r="L89" s="17">
        <f>SUM(L90+L91)</f>
        <v>483.2</v>
      </c>
    </row>
    <row r="90" spans="1:12" s="3" customFormat="1" ht="12.75" hidden="1">
      <c r="A90" s="12"/>
      <c r="B90" s="26" t="s">
        <v>440</v>
      </c>
      <c r="C90" s="53">
        <v>992</v>
      </c>
      <c r="D90" s="54" t="s">
        <v>136</v>
      </c>
      <c r="E90" s="54" t="s">
        <v>142</v>
      </c>
      <c r="F90" s="54" t="s">
        <v>263</v>
      </c>
      <c r="G90" s="54" t="s">
        <v>264</v>
      </c>
      <c r="H90" s="17">
        <v>0</v>
      </c>
      <c r="I90" s="55">
        <f>SUM(J90+K90)</f>
        <v>0</v>
      </c>
      <c r="J90" s="55">
        <v>0</v>
      </c>
      <c r="K90" s="55"/>
      <c r="L90" s="55">
        <f>SUM(H90+I90)</f>
        <v>0</v>
      </c>
    </row>
    <row r="91" spans="1:12" s="3" customFormat="1" ht="63" customHeight="1">
      <c r="A91" s="12"/>
      <c r="B91" s="26" t="s">
        <v>254</v>
      </c>
      <c r="C91" s="53">
        <v>992</v>
      </c>
      <c r="D91" s="54" t="s">
        <v>136</v>
      </c>
      <c r="E91" s="54" t="s">
        <v>142</v>
      </c>
      <c r="F91" s="54" t="s">
        <v>263</v>
      </c>
      <c r="G91" s="54" t="s">
        <v>255</v>
      </c>
      <c r="H91" s="17">
        <v>483.2</v>
      </c>
      <c r="I91" s="55">
        <f>SUM(J91+K91)</f>
        <v>0</v>
      </c>
      <c r="J91" s="55">
        <v>0</v>
      </c>
      <c r="K91" s="55"/>
      <c r="L91" s="55">
        <f>SUM(H91+I91)</f>
        <v>483.2</v>
      </c>
    </row>
    <row r="92" spans="1:13" s="3" customFormat="1" ht="16.5" customHeight="1">
      <c r="A92" s="12" t="s">
        <v>143</v>
      </c>
      <c r="B92" s="12" t="s">
        <v>144</v>
      </c>
      <c r="C92" s="47">
        <v>992</v>
      </c>
      <c r="D92" s="51" t="s">
        <v>129</v>
      </c>
      <c r="E92" s="51"/>
      <c r="F92" s="51"/>
      <c r="G92" s="54"/>
      <c r="H92" s="13">
        <f>SUM(H112+H100+H93)</f>
        <v>60016.6</v>
      </c>
      <c r="I92" s="48">
        <f t="shared" si="8"/>
        <v>-460</v>
      </c>
      <c r="J92" s="48">
        <f>SUM(J112+J93+J100)</f>
        <v>-460</v>
      </c>
      <c r="K92" s="48">
        <f>SUM(K112+K100)</f>
        <v>0</v>
      </c>
      <c r="L92" s="48">
        <f t="shared" si="6"/>
        <v>59556.6</v>
      </c>
      <c r="M92" s="105"/>
    </row>
    <row r="93" spans="1:13" s="3" customFormat="1" ht="15" customHeight="1">
      <c r="A93" s="26"/>
      <c r="B93" s="26" t="s">
        <v>145</v>
      </c>
      <c r="C93" s="53">
        <v>992</v>
      </c>
      <c r="D93" s="54" t="s">
        <v>129</v>
      </c>
      <c r="E93" s="54" t="s">
        <v>146</v>
      </c>
      <c r="F93" s="54"/>
      <c r="G93" s="54"/>
      <c r="H93" s="17">
        <f>SUM(H94)</f>
        <v>501.3</v>
      </c>
      <c r="I93" s="55">
        <f>SUM(J93+K93)</f>
        <v>0</v>
      </c>
      <c r="J93" s="55">
        <f>SUM(J94)</f>
        <v>0</v>
      </c>
      <c r="K93" s="55">
        <f>SUM(K94)</f>
        <v>0</v>
      </c>
      <c r="L93" s="55">
        <f t="shared" si="6"/>
        <v>501.3</v>
      </c>
      <c r="M93" s="105"/>
    </row>
    <row r="94" spans="1:13" s="3" customFormat="1" ht="30.75" customHeight="1">
      <c r="A94" s="26"/>
      <c r="B94" s="26" t="s">
        <v>213</v>
      </c>
      <c r="C94" s="53">
        <v>992</v>
      </c>
      <c r="D94" s="54" t="s">
        <v>129</v>
      </c>
      <c r="E94" s="54" t="s">
        <v>146</v>
      </c>
      <c r="F94" s="54" t="s">
        <v>214</v>
      </c>
      <c r="G94" s="54"/>
      <c r="H94" s="17">
        <f>SUM(H95)</f>
        <v>501.3</v>
      </c>
      <c r="I94" s="55">
        <f>SUM(J94+K94)</f>
        <v>0</v>
      </c>
      <c r="J94" s="17">
        <f>SUM(J95)</f>
        <v>0</v>
      </c>
      <c r="K94" s="17">
        <f>SUM(K95)</f>
        <v>0</v>
      </c>
      <c r="L94" s="55">
        <f t="shared" si="6"/>
        <v>501.3</v>
      </c>
      <c r="M94" s="105"/>
    </row>
    <row r="95" spans="1:13" s="3" customFormat="1" ht="15.75" customHeight="1">
      <c r="A95" s="26"/>
      <c r="B95" s="26" t="s">
        <v>215</v>
      </c>
      <c r="C95" s="53">
        <v>992</v>
      </c>
      <c r="D95" s="54" t="s">
        <v>129</v>
      </c>
      <c r="E95" s="54" t="s">
        <v>146</v>
      </c>
      <c r="F95" s="54" t="s">
        <v>216</v>
      </c>
      <c r="G95" s="54"/>
      <c r="H95" s="17">
        <f>SUM(H96)</f>
        <v>501.3</v>
      </c>
      <c r="I95" s="55">
        <f>SUM(J95)</f>
        <v>0</v>
      </c>
      <c r="J95" s="55">
        <f>SUM(J96)</f>
        <v>0</v>
      </c>
      <c r="K95" s="55"/>
      <c r="L95" s="55">
        <f t="shared" si="6"/>
        <v>501.3</v>
      </c>
      <c r="M95" s="105"/>
    </row>
    <row r="96" spans="1:13" s="3" customFormat="1" ht="12.75">
      <c r="A96" s="26"/>
      <c r="B96" s="26" t="s">
        <v>265</v>
      </c>
      <c r="C96" s="53">
        <v>992</v>
      </c>
      <c r="D96" s="54" t="s">
        <v>129</v>
      </c>
      <c r="E96" s="54" t="s">
        <v>146</v>
      </c>
      <c r="F96" s="54" t="s">
        <v>266</v>
      </c>
      <c r="G96" s="54"/>
      <c r="H96" s="17">
        <f>SUM(H99+H97+H98)</f>
        <v>501.3</v>
      </c>
      <c r="I96" s="17">
        <f>SUM(I99+I97+I98)</f>
        <v>0</v>
      </c>
      <c r="J96" s="17">
        <f>SUM(J99+J97+J98)</f>
        <v>0</v>
      </c>
      <c r="K96" s="17">
        <f>SUM(K99+K97+K98)</f>
        <v>0</v>
      </c>
      <c r="L96" s="17">
        <f>SUM(L99+L97+L98)</f>
        <v>501.3</v>
      </c>
      <c r="M96" s="105"/>
    </row>
    <row r="97" spans="1:13" s="3" customFormat="1" ht="12.75" hidden="1">
      <c r="A97" s="26"/>
      <c r="B97" s="26" t="s">
        <v>440</v>
      </c>
      <c r="C97" s="53">
        <v>992</v>
      </c>
      <c r="D97" s="54" t="s">
        <v>129</v>
      </c>
      <c r="E97" s="54" t="s">
        <v>146</v>
      </c>
      <c r="F97" s="54" t="s">
        <v>266</v>
      </c>
      <c r="G97" s="54" t="s">
        <v>264</v>
      </c>
      <c r="H97" s="17">
        <v>0</v>
      </c>
      <c r="I97" s="55">
        <f>SUM(J97)</f>
        <v>0</v>
      </c>
      <c r="J97" s="55">
        <v>0</v>
      </c>
      <c r="K97" s="55"/>
      <c r="L97" s="55">
        <f t="shared" si="6"/>
        <v>0</v>
      </c>
      <c r="M97" s="105"/>
    </row>
    <row r="98" spans="1:13" s="3" customFormat="1" ht="63" customHeight="1">
      <c r="A98" s="26"/>
      <c r="B98" s="26" t="s">
        <v>254</v>
      </c>
      <c r="C98" s="53">
        <v>992</v>
      </c>
      <c r="D98" s="54" t="s">
        <v>129</v>
      </c>
      <c r="E98" s="54" t="s">
        <v>146</v>
      </c>
      <c r="F98" s="54" t="s">
        <v>266</v>
      </c>
      <c r="G98" s="54" t="s">
        <v>255</v>
      </c>
      <c r="H98" s="17">
        <v>360</v>
      </c>
      <c r="I98" s="55">
        <f>SUM(J98)</f>
        <v>0</v>
      </c>
      <c r="J98" s="55">
        <v>0</v>
      </c>
      <c r="K98" s="55"/>
      <c r="L98" s="55">
        <f>SUM(H98+I98)</f>
        <v>360</v>
      </c>
      <c r="M98" s="105"/>
    </row>
    <row r="99" spans="1:13" s="3" customFormat="1" ht="12.75">
      <c r="A99" s="26"/>
      <c r="B99" s="26" t="s">
        <v>194</v>
      </c>
      <c r="C99" s="53">
        <v>992</v>
      </c>
      <c r="D99" s="54" t="s">
        <v>129</v>
      </c>
      <c r="E99" s="54" t="s">
        <v>146</v>
      </c>
      <c r="F99" s="54" t="s">
        <v>266</v>
      </c>
      <c r="G99" s="54" t="s">
        <v>195</v>
      </c>
      <c r="H99" s="17">
        <v>141.3</v>
      </c>
      <c r="I99" s="55">
        <f>SUM(J99)</f>
        <v>0</v>
      </c>
      <c r="J99" s="55">
        <v>0</v>
      </c>
      <c r="K99" s="55"/>
      <c r="L99" s="55">
        <f t="shared" si="6"/>
        <v>141.3</v>
      </c>
      <c r="M99" s="105"/>
    </row>
    <row r="100" spans="1:13" s="3" customFormat="1" ht="18" customHeight="1">
      <c r="A100" s="26"/>
      <c r="B100" s="26" t="s">
        <v>147</v>
      </c>
      <c r="C100" s="53">
        <v>992</v>
      </c>
      <c r="D100" s="54" t="s">
        <v>129</v>
      </c>
      <c r="E100" s="54" t="s">
        <v>138</v>
      </c>
      <c r="F100" s="51"/>
      <c r="G100" s="54"/>
      <c r="H100" s="17">
        <f>SUM(H101+H108+H103)</f>
        <v>48846.7</v>
      </c>
      <c r="I100" s="17">
        <f>SUM(I101+I108+I103)</f>
        <v>-460</v>
      </c>
      <c r="J100" s="17">
        <f>SUM(J101+J108+J103)</f>
        <v>-460</v>
      </c>
      <c r="K100" s="17">
        <f>SUM(K101+K108+K103)</f>
        <v>0</v>
      </c>
      <c r="L100" s="17">
        <f>SUM(L101+L108+L103)</f>
        <v>48386.7</v>
      </c>
      <c r="M100" s="105"/>
    </row>
    <row r="101" spans="1:13" s="3" customFormat="1" ht="30.75" customHeight="1">
      <c r="A101" s="26"/>
      <c r="B101" s="26" t="s">
        <v>267</v>
      </c>
      <c r="C101" s="53">
        <v>992</v>
      </c>
      <c r="D101" s="54" t="s">
        <v>129</v>
      </c>
      <c r="E101" s="54" t="s">
        <v>138</v>
      </c>
      <c r="F101" s="54" t="s">
        <v>268</v>
      </c>
      <c r="G101" s="54"/>
      <c r="H101" s="17">
        <f>SUM(H102)</f>
        <v>15295.7</v>
      </c>
      <c r="I101" s="55">
        <f aca="true" t="shared" si="9" ref="I101:I109">SUM(J101+K101)</f>
        <v>-460</v>
      </c>
      <c r="J101" s="55">
        <f>SUM(J102)</f>
        <v>-460</v>
      </c>
      <c r="K101" s="55">
        <f>SUM(K102)</f>
        <v>0</v>
      </c>
      <c r="L101" s="55">
        <f>SUM(L102)</f>
        <v>14835.7</v>
      </c>
      <c r="M101" s="105"/>
    </row>
    <row r="102" spans="1:13" s="3" customFormat="1" ht="30.75" customHeight="1">
      <c r="A102" s="26"/>
      <c r="B102" s="26" t="s">
        <v>194</v>
      </c>
      <c r="C102" s="53">
        <v>992</v>
      </c>
      <c r="D102" s="54" t="s">
        <v>129</v>
      </c>
      <c r="E102" s="54" t="s">
        <v>138</v>
      </c>
      <c r="F102" s="54" t="s">
        <v>268</v>
      </c>
      <c r="G102" s="54" t="s">
        <v>195</v>
      </c>
      <c r="H102" s="17">
        <v>15295.7</v>
      </c>
      <c r="I102" s="55">
        <f t="shared" si="9"/>
        <v>-460</v>
      </c>
      <c r="J102" s="55">
        <v>-460</v>
      </c>
      <c r="K102" s="55"/>
      <c r="L102" s="55">
        <f aca="true" t="shared" si="10" ref="L102:L111">SUM(H102+I102)</f>
        <v>14835.7</v>
      </c>
      <c r="M102" s="105"/>
    </row>
    <row r="103" spans="1:13" s="3" customFormat="1" ht="16.5" customHeight="1">
      <c r="A103" s="26"/>
      <c r="B103" s="26" t="s">
        <v>269</v>
      </c>
      <c r="C103" s="53">
        <v>992</v>
      </c>
      <c r="D103" s="87" t="s">
        <v>129</v>
      </c>
      <c r="E103" s="87" t="s">
        <v>138</v>
      </c>
      <c r="F103" s="54" t="s">
        <v>270</v>
      </c>
      <c r="G103" s="87"/>
      <c r="H103" s="17">
        <f>SUM(H104+H106)</f>
        <v>33551</v>
      </c>
      <c r="I103" s="55">
        <f t="shared" si="9"/>
        <v>0</v>
      </c>
      <c r="J103" s="55">
        <f>SUM(J104)</f>
        <v>0</v>
      </c>
      <c r="K103" s="55">
        <f>SUM(K104+K106)</f>
        <v>0</v>
      </c>
      <c r="L103" s="55">
        <f t="shared" si="10"/>
        <v>33551</v>
      </c>
      <c r="M103" s="105"/>
    </row>
    <row r="104" spans="1:13" s="3" customFormat="1" ht="66" customHeight="1">
      <c r="A104" s="26"/>
      <c r="B104" s="26" t="s">
        <v>444</v>
      </c>
      <c r="C104" s="53">
        <v>992</v>
      </c>
      <c r="D104" s="87" t="s">
        <v>129</v>
      </c>
      <c r="E104" s="87" t="s">
        <v>138</v>
      </c>
      <c r="F104" s="54" t="s">
        <v>272</v>
      </c>
      <c r="G104" s="87"/>
      <c r="H104" s="17">
        <f>SUM(H105)</f>
        <v>26298</v>
      </c>
      <c r="I104" s="55">
        <f t="shared" si="9"/>
        <v>0</v>
      </c>
      <c r="J104" s="55">
        <f>SUM(J105)</f>
        <v>0</v>
      </c>
      <c r="K104" s="55">
        <f>SUM(K105)</f>
        <v>0</v>
      </c>
      <c r="L104" s="55">
        <f t="shared" si="10"/>
        <v>26298</v>
      </c>
      <c r="M104" s="105"/>
    </row>
    <row r="105" spans="1:13" s="3" customFormat="1" ht="30.75" customHeight="1">
      <c r="A105" s="26"/>
      <c r="B105" s="26" t="s">
        <v>194</v>
      </c>
      <c r="C105" s="53">
        <v>992</v>
      </c>
      <c r="D105" s="87" t="s">
        <v>129</v>
      </c>
      <c r="E105" s="87" t="s">
        <v>138</v>
      </c>
      <c r="F105" s="54" t="s">
        <v>272</v>
      </c>
      <c r="G105" s="87" t="s">
        <v>195</v>
      </c>
      <c r="H105" s="17">
        <v>26298</v>
      </c>
      <c r="I105" s="55">
        <f t="shared" si="9"/>
        <v>0</v>
      </c>
      <c r="J105" s="55">
        <v>0</v>
      </c>
      <c r="K105" s="55">
        <v>0</v>
      </c>
      <c r="L105" s="55">
        <f t="shared" si="10"/>
        <v>26298</v>
      </c>
      <c r="M105" s="105"/>
    </row>
    <row r="106" spans="1:13" s="3" customFormat="1" ht="69" customHeight="1">
      <c r="A106" s="26"/>
      <c r="B106" s="26" t="s">
        <v>444</v>
      </c>
      <c r="C106" s="53">
        <v>992</v>
      </c>
      <c r="D106" s="87" t="s">
        <v>129</v>
      </c>
      <c r="E106" s="87" t="s">
        <v>138</v>
      </c>
      <c r="F106" s="54" t="s">
        <v>273</v>
      </c>
      <c r="G106" s="87"/>
      <c r="H106" s="17">
        <f>SUM(H107)</f>
        <v>7253</v>
      </c>
      <c r="I106" s="55">
        <f t="shared" si="9"/>
        <v>0</v>
      </c>
      <c r="J106" s="55"/>
      <c r="K106" s="55">
        <f>SUM(K107)</f>
        <v>0</v>
      </c>
      <c r="L106" s="55">
        <f t="shared" si="10"/>
        <v>7253</v>
      </c>
      <c r="M106" s="105"/>
    </row>
    <row r="107" spans="1:13" s="3" customFormat="1" ht="30" customHeight="1">
      <c r="A107" s="26"/>
      <c r="B107" s="26" t="s">
        <v>194</v>
      </c>
      <c r="C107" s="53">
        <v>992</v>
      </c>
      <c r="D107" s="87" t="s">
        <v>129</v>
      </c>
      <c r="E107" s="87" t="s">
        <v>138</v>
      </c>
      <c r="F107" s="54" t="s">
        <v>273</v>
      </c>
      <c r="G107" s="87" t="s">
        <v>195</v>
      </c>
      <c r="H107" s="17">
        <v>7253</v>
      </c>
      <c r="I107" s="55">
        <f t="shared" si="9"/>
        <v>0</v>
      </c>
      <c r="J107" s="55">
        <v>0</v>
      </c>
      <c r="K107" s="55">
        <v>0</v>
      </c>
      <c r="L107" s="55">
        <f t="shared" si="10"/>
        <v>7253</v>
      </c>
      <c r="M107" s="105"/>
    </row>
    <row r="108" spans="1:12" s="3" customFormat="1" ht="30" customHeight="1" hidden="1">
      <c r="A108" s="12"/>
      <c r="B108" s="26" t="s">
        <v>213</v>
      </c>
      <c r="C108" s="53">
        <v>992</v>
      </c>
      <c r="D108" s="54" t="s">
        <v>129</v>
      </c>
      <c r="E108" s="54" t="s">
        <v>138</v>
      </c>
      <c r="F108" s="85" t="s">
        <v>214</v>
      </c>
      <c r="G108" s="85"/>
      <c r="H108" s="17">
        <f>SUM(H109)</f>
        <v>0</v>
      </c>
      <c r="I108" s="55">
        <f t="shared" si="9"/>
        <v>0</v>
      </c>
      <c r="J108" s="55">
        <f>SUM(J109)</f>
        <v>0</v>
      </c>
      <c r="K108" s="55">
        <f>SUM(K109)</f>
        <v>0</v>
      </c>
      <c r="L108" s="55">
        <f t="shared" si="10"/>
        <v>0</v>
      </c>
    </row>
    <row r="109" spans="1:12" s="3" customFormat="1" ht="15" customHeight="1" hidden="1">
      <c r="A109" s="26"/>
      <c r="B109" s="26" t="s">
        <v>215</v>
      </c>
      <c r="C109" s="53">
        <v>992</v>
      </c>
      <c r="D109" s="54" t="s">
        <v>129</v>
      </c>
      <c r="E109" s="54" t="s">
        <v>138</v>
      </c>
      <c r="F109" s="85" t="s">
        <v>216</v>
      </c>
      <c r="G109" s="85"/>
      <c r="H109" s="17">
        <f>SUM(H110)</f>
        <v>0</v>
      </c>
      <c r="I109" s="55">
        <f t="shared" si="9"/>
        <v>0</v>
      </c>
      <c r="J109" s="17">
        <f>SUM(J110)</f>
        <v>0</v>
      </c>
      <c r="K109" s="17"/>
      <c r="L109" s="55">
        <f t="shared" si="10"/>
        <v>0</v>
      </c>
    </row>
    <row r="110" spans="1:12" s="3" customFormat="1" ht="0.75" customHeight="1" hidden="1">
      <c r="A110" s="26"/>
      <c r="B110" s="26" t="s">
        <v>274</v>
      </c>
      <c r="C110" s="53">
        <v>992</v>
      </c>
      <c r="D110" s="54" t="s">
        <v>129</v>
      </c>
      <c r="E110" s="54" t="s">
        <v>138</v>
      </c>
      <c r="F110" s="85" t="s">
        <v>275</v>
      </c>
      <c r="G110" s="85"/>
      <c r="H110" s="17">
        <f>SUM(H111)</f>
        <v>0</v>
      </c>
      <c r="I110" s="55">
        <f>SUM(J110:K110)</f>
        <v>0</v>
      </c>
      <c r="J110" s="55">
        <f>SUM(J111)</f>
        <v>0</v>
      </c>
      <c r="K110" s="55"/>
      <c r="L110" s="55">
        <f t="shared" si="10"/>
        <v>0</v>
      </c>
    </row>
    <row r="111" spans="1:12" s="3" customFormat="1" ht="0.75" customHeight="1" hidden="1">
      <c r="A111" s="26"/>
      <c r="B111" s="26" t="s">
        <v>194</v>
      </c>
      <c r="C111" s="53">
        <v>992</v>
      </c>
      <c r="D111" s="54" t="s">
        <v>129</v>
      </c>
      <c r="E111" s="54" t="s">
        <v>138</v>
      </c>
      <c r="F111" s="85" t="s">
        <v>275</v>
      </c>
      <c r="G111" s="54">
        <v>240</v>
      </c>
      <c r="H111" s="17">
        <v>0</v>
      </c>
      <c r="I111" s="55">
        <f>SUM(J111:K111)</f>
        <v>0</v>
      </c>
      <c r="J111" s="55">
        <v>0</v>
      </c>
      <c r="K111" s="55"/>
      <c r="L111" s="55">
        <f t="shared" si="10"/>
        <v>0</v>
      </c>
    </row>
    <row r="112" spans="1:12" s="3" customFormat="1" ht="30" customHeight="1">
      <c r="A112" s="26"/>
      <c r="B112" s="26" t="s">
        <v>148</v>
      </c>
      <c r="C112" s="53">
        <v>992</v>
      </c>
      <c r="D112" s="84" t="s">
        <v>129</v>
      </c>
      <c r="E112" s="84" t="s">
        <v>149</v>
      </c>
      <c r="F112" s="54"/>
      <c r="G112" s="54"/>
      <c r="H112" s="17">
        <f>SUM(H113+H115+H122+H117)</f>
        <v>10668.599999999999</v>
      </c>
      <c r="I112" s="55">
        <f>SUM(J112:K112)</f>
        <v>0</v>
      </c>
      <c r="J112" s="55">
        <f>SUM(J113+J122)</f>
        <v>0</v>
      </c>
      <c r="K112" s="55">
        <f>SUM(K117)</f>
        <v>0</v>
      </c>
      <c r="L112" s="55">
        <f t="shared" si="6"/>
        <v>10668.599999999999</v>
      </c>
    </row>
    <row r="113" spans="1:12" s="3" customFormat="1" ht="32.25" customHeight="1">
      <c r="A113" s="26"/>
      <c r="B113" s="26" t="s">
        <v>276</v>
      </c>
      <c r="C113" s="53">
        <v>992</v>
      </c>
      <c r="D113" s="84" t="s">
        <v>129</v>
      </c>
      <c r="E113" s="84" t="s">
        <v>149</v>
      </c>
      <c r="F113" s="54" t="s">
        <v>277</v>
      </c>
      <c r="G113" s="54"/>
      <c r="H113" s="17">
        <f>SUM(H114)</f>
        <v>605</v>
      </c>
      <c r="I113" s="55">
        <f>SUM(J113:K113)</f>
        <v>0</v>
      </c>
      <c r="J113" s="55">
        <f>SUM(J114)</f>
        <v>0</v>
      </c>
      <c r="K113" s="55">
        <v>0</v>
      </c>
      <c r="L113" s="55">
        <f t="shared" si="6"/>
        <v>605</v>
      </c>
    </row>
    <row r="114" spans="1:12" s="3" customFormat="1" ht="15.75" customHeight="1">
      <c r="A114" s="26"/>
      <c r="B114" s="56" t="s">
        <v>239</v>
      </c>
      <c r="C114" s="53">
        <v>992</v>
      </c>
      <c r="D114" s="84" t="s">
        <v>129</v>
      </c>
      <c r="E114" s="84" t="s">
        <v>149</v>
      </c>
      <c r="F114" s="54" t="s">
        <v>277</v>
      </c>
      <c r="G114" s="54" t="s">
        <v>204</v>
      </c>
      <c r="H114" s="17">
        <v>605</v>
      </c>
      <c r="I114" s="55">
        <f>SUM(J114:K114)</f>
        <v>0</v>
      </c>
      <c r="J114" s="55">
        <v>0</v>
      </c>
      <c r="K114" s="55">
        <v>0</v>
      </c>
      <c r="L114" s="55">
        <f t="shared" si="6"/>
        <v>605</v>
      </c>
    </row>
    <row r="115" spans="1:12" s="3" customFormat="1" ht="30" customHeight="1">
      <c r="A115" s="26"/>
      <c r="B115" s="27" t="s">
        <v>278</v>
      </c>
      <c r="C115" s="53">
        <v>992</v>
      </c>
      <c r="D115" s="54" t="s">
        <v>129</v>
      </c>
      <c r="E115" s="54" t="s">
        <v>149</v>
      </c>
      <c r="F115" s="53" t="s">
        <v>279</v>
      </c>
      <c r="G115" s="54"/>
      <c r="H115" s="17">
        <f>SUM(H116)</f>
        <v>129.8</v>
      </c>
      <c r="I115" s="17">
        <f>SUM(I116)</f>
        <v>0</v>
      </c>
      <c r="J115" s="17">
        <f>SUM(J116)</f>
        <v>0</v>
      </c>
      <c r="K115" s="17">
        <f>SUM(K116)</f>
        <v>0</v>
      </c>
      <c r="L115" s="17">
        <f>SUM(L116)</f>
        <v>129.8</v>
      </c>
    </row>
    <row r="116" spans="1:12" s="3" customFormat="1" ht="15" customHeight="1">
      <c r="A116" s="26"/>
      <c r="B116" s="56" t="s">
        <v>239</v>
      </c>
      <c r="C116" s="53">
        <v>992</v>
      </c>
      <c r="D116" s="54" t="s">
        <v>129</v>
      </c>
      <c r="E116" s="54" t="s">
        <v>149</v>
      </c>
      <c r="F116" s="53" t="s">
        <v>279</v>
      </c>
      <c r="G116" s="54" t="s">
        <v>204</v>
      </c>
      <c r="H116" s="17">
        <v>129.8</v>
      </c>
      <c r="I116" s="55">
        <f>SUM(J116)</f>
        <v>0</v>
      </c>
      <c r="J116" s="55">
        <v>0</v>
      </c>
      <c r="K116" s="55"/>
      <c r="L116" s="55">
        <f aca="true" t="shared" si="11" ref="L116:L135">SUM(H116+I116)</f>
        <v>129.8</v>
      </c>
    </row>
    <row r="117" spans="1:12" s="3" customFormat="1" ht="15" customHeight="1">
      <c r="A117" s="26"/>
      <c r="B117" s="26" t="s">
        <v>280</v>
      </c>
      <c r="C117" s="54" t="s">
        <v>445</v>
      </c>
      <c r="D117" s="54" t="s">
        <v>129</v>
      </c>
      <c r="E117" s="54" t="s">
        <v>149</v>
      </c>
      <c r="F117" s="54" t="s">
        <v>270</v>
      </c>
      <c r="G117" s="54"/>
      <c r="H117" s="88">
        <f>SUM(H118+H120)</f>
        <v>9018.8</v>
      </c>
      <c r="I117" s="88">
        <f>SUM(I118+I120)</f>
        <v>0</v>
      </c>
      <c r="J117" s="88">
        <f>SUM(J118+J120)</f>
        <v>0</v>
      </c>
      <c r="K117" s="88">
        <f>SUM(K118+K120)</f>
        <v>0</v>
      </c>
      <c r="L117" s="88">
        <f>SUM(L118+L120)</f>
        <v>9018.8</v>
      </c>
    </row>
    <row r="118" spans="1:12" s="3" customFormat="1" ht="64.5" customHeight="1">
      <c r="A118" s="26"/>
      <c r="B118" s="26" t="s">
        <v>281</v>
      </c>
      <c r="C118" s="54" t="s">
        <v>445</v>
      </c>
      <c r="D118" s="54" t="s">
        <v>129</v>
      </c>
      <c r="E118" s="54" t="s">
        <v>149</v>
      </c>
      <c r="F118" s="54" t="s">
        <v>282</v>
      </c>
      <c r="G118" s="54"/>
      <c r="H118" s="17">
        <f>SUM(H119)</f>
        <v>2106.4</v>
      </c>
      <c r="I118" s="55">
        <f>SUM(J118+K118)</f>
        <v>0</v>
      </c>
      <c r="J118" s="55">
        <v>0</v>
      </c>
      <c r="K118" s="55">
        <f>SUM(K119)</f>
        <v>0</v>
      </c>
      <c r="L118" s="31">
        <f t="shared" si="11"/>
        <v>2106.4</v>
      </c>
    </row>
    <row r="119" spans="1:12" s="3" customFormat="1" ht="32.25" customHeight="1">
      <c r="A119" s="26"/>
      <c r="B119" s="26" t="s">
        <v>194</v>
      </c>
      <c r="C119" s="54" t="s">
        <v>445</v>
      </c>
      <c r="D119" s="54" t="s">
        <v>129</v>
      </c>
      <c r="E119" s="54" t="s">
        <v>149</v>
      </c>
      <c r="F119" s="54" t="s">
        <v>282</v>
      </c>
      <c r="G119" s="54" t="s">
        <v>195</v>
      </c>
      <c r="H119" s="17">
        <v>2106.4</v>
      </c>
      <c r="I119" s="55">
        <f>SUM(J119+K119)</f>
        <v>0</v>
      </c>
      <c r="J119" s="55">
        <v>0</v>
      </c>
      <c r="K119" s="31">
        <v>0</v>
      </c>
      <c r="L119" s="31">
        <f>SUM(H119+I119)</f>
        <v>2106.4</v>
      </c>
    </row>
    <row r="120" spans="1:12" s="3" customFormat="1" ht="76.5" customHeight="1">
      <c r="A120" s="26"/>
      <c r="B120" s="26" t="s">
        <v>446</v>
      </c>
      <c r="C120" s="54" t="s">
        <v>445</v>
      </c>
      <c r="D120" s="54" t="s">
        <v>129</v>
      </c>
      <c r="E120" s="54" t="s">
        <v>149</v>
      </c>
      <c r="F120" s="54" t="s">
        <v>284</v>
      </c>
      <c r="G120" s="54"/>
      <c r="H120" s="17">
        <f>SUM(H121)</f>
        <v>6912.4</v>
      </c>
      <c r="I120" s="55">
        <f>SUM(J120+K120)</f>
        <v>0</v>
      </c>
      <c r="J120" s="55">
        <v>0</v>
      </c>
      <c r="K120" s="55">
        <f>SUM(K121)</f>
        <v>0</v>
      </c>
      <c r="L120" s="31">
        <f>SUM(H120+I120)</f>
        <v>6912.4</v>
      </c>
    </row>
    <row r="121" spans="1:12" s="3" customFormat="1" ht="32.25" customHeight="1">
      <c r="A121" s="26"/>
      <c r="B121" s="26" t="s">
        <v>194</v>
      </c>
      <c r="C121" s="54" t="s">
        <v>445</v>
      </c>
      <c r="D121" s="54" t="s">
        <v>129</v>
      </c>
      <c r="E121" s="54" t="s">
        <v>149</v>
      </c>
      <c r="F121" s="54" t="s">
        <v>284</v>
      </c>
      <c r="G121" s="54" t="s">
        <v>195</v>
      </c>
      <c r="H121" s="17">
        <v>6912.4</v>
      </c>
      <c r="I121" s="55">
        <f>SUM(J121+K121)</f>
        <v>0</v>
      </c>
      <c r="J121" s="55">
        <v>0</v>
      </c>
      <c r="K121" s="55">
        <v>0</v>
      </c>
      <c r="L121" s="31">
        <f>SUM(H121+I121)</f>
        <v>6912.4</v>
      </c>
    </row>
    <row r="122" spans="1:12" s="3" customFormat="1" ht="30.75" customHeight="1">
      <c r="A122" s="26"/>
      <c r="B122" s="26" t="s">
        <v>213</v>
      </c>
      <c r="C122" s="53">
        <v>992</v>
      </c>
      <c r="D122" s="54" t="s">
        <v>129</v>
      </c>
      <c r="E122" s="54" t="s">
        <v>149</v>
      </c>
      <c r="F122" s="54" t="s">
        <v>214</v>
      </c>
      <c r="G122" s="54"/>
      <c r="H122" s="17">
        <f>SUM(H123)</f>
        <v>915</v>
      </c>
      <c r="I122" s="55">
        <f aca="true" t="shared" si="12" ref="I122:I127">SUM(J122+K122)</f>
        <v>0</v>
      </c>
      <c r="J122" s="55">
        <f>SUM(J123)</f>
        <v>0</v>
      </c>
      <c r="K122" s="55">
        <f>SUM(K123)</f>
        <v>0</v>
      </c>
      <c r="L122" s="55">
        <f t="shared" si="11"/>
        <v>915</v>
      </c>
    </row>
    <row r="123" spans="1:12" s="3" customFormat="1" ht="14.25" customHeight="1">
      <c r="A123" s="26"/>
      <c r="B123" s="26" t="s">
        <v>215</v>
      </c>
      <c r="C123" s="53">
        <v>992</v>
      </c>
      <c r="D123" s="54" t="s">
        <v>129</v>
      </c>
      <c r="E123" s="54" t="s">
        <v>149</v>
      </c>
      <c r="F123" s="54" t="s">
        <v>216</v>
      </c>
      <c r="G123" s="54"/>
      <c r="H123" s="17">
        <f>SUM(H124+H126+H128)</f>
        <v>915</v>
      </c>
      <c r="I123" s="17">
        <f>SUM(I124+I126+I128)</f>
        <v>0</v>
      </c>
      <c r="J123" s="17">
        <f>SUM(J124+J126+J128)</f>
        <v>0</v>
      </c>
      <c r="K123" s="17">
        <f>SUM(K124+K126+K128)</f>
        <v>0</v>
      </c>
      <c r="L123" s="17">
        <f>SUM(L124+L126+L128)</f>
        <v>915</v>
      </c>
    </row>
    <row r="124" spans="1:12" s="3" customFormat="1" ht="78.75" customHeight="1">
      <c r="A124" s="26"/>
      <c r="B124" s="26" t="s">
        <v>447</v>
      </c>
      <c r="C124" s="53">
        <v>992</v>
      </c>
      <c r="D124" s="54" t="s">
        <v>129</v>
      </c>
      <c r="E124" s="54" t="s">
        <v>149</v>
      </c>
      <c r="F124" s="54" t="s">
        <v>286</v>
      </c>
      <c r="G124" s="54"/>
      <c r="H124" s="17">
        <f>SUM(H125)</f>
        <v>481.2</v>
      </c>
      <c r="I124" s="55">
        <f t="shared" si="12"/>
        <v>0</v>
      </c>
      <c r="J124" s="55">
        <f>SUM(J125)</f>
        <v>0</v>
      </c>
      <c r="K124" s="55"/>
      <c r="L124" s="55">
        <f t="shared" si="11"/>
        <v>481.2</v>
      </c>
    </row>
    <row r="125" spans="1:12" s="3" customFormat="1" ht="30" customHeight="1">
      <c r="A125" s="26"/>
      <c r="B125" s="26" t="s">
        <v>194</v>
      </c>
      <c r="C125" s="53">
        <v>992</v>
      </c>
      <c r="D125" s="54" t="s">
        <v>129</v>
      </c>
      <c r="E125" s="54" t="s">
        <v>149</v>
      </c>
      <c r="F125" s="54" t="s">
        <v>286</v>
      </c>
      <c r="G125" s="54" t="s">
        <v>195</v>
      </c>
      <c r="H125" s="17">
        <v>481.2</v>
      </c>
      <c r="I125" s="55">
        <f t="shared" si="12"/>
        <v>0</v>
      </c>
      <c r="J125" s="55">
        <v>0</v>
      </c>
      <c r="K125" s="55"/>
      <c r="L125" s="55">
        <f t="shared" si="11"/>
        <v>481.2</v>
      </c>
    </row>
    <row r="126" spans="1:12" s="3" customFormat="1" ht="63" customHeight="1">
      <c r="A126" s="26"/>
      <c r="B126" s="26" t="s">
        <v>448</v>
      </c>
      <c r="C126" s="53">
        <v>992</v>
      </c>
      <c r="D126" s="54" t="s">
        <v>129</v>
      </c>
      <c r="E126" s="54" t="s">
        <v>149</v>
      </c>
      <c r="F126" s="54" t="s">
        <v>288</v>
      </c>
      <c r="G126" s="54"/>
      <c r="H126" s="17">
        <f>SUM(H127)</f>
        <v>70</v>
      </c>
      <c r="I126" s="55">
        <f t="shared" si="12"/>
        <v>0</v>
      </c>
      <c r="J126" s="55">
        <f>SUM(J127)</f>
        <v>0</v>
      </c>
      <c r="K126" s="55"/>
      <c r="L126" s="55">
        <f t="shared" si="11"/>
        <v>70</v>
      </c>
    </row>
    <row r="127" spans="1:12" s="3" customFormat="1" ht="32.25" customHeight="1">
      <c r="A127" s="26"/>
      <c r="B127" s="26" t="s">
        <v>194</v>
      </c>
      <c r="C127" s="53">
        <v>992</v>
      </c>
      <c r="D127" s="54" t="s">
        <v>129</v>
      </c>
      <c r="E127" s="54" t="s">
        <v>149</v>
      </c>
      <c r="F127" s="54" t="s">
        <v>288</v>
      </c>
      <c r="G127" s="54" t="s">
        <v>195</v>
      </c>
      <c r="H127" s="17">
        <v>70</v>
      </c>
      <c r="I127" s="55">
        <f t="shared" si="12"/>
        <v>0</v>
      </c>
      <c r="J127" s="55">
        <v>0</v>
      </c>
      <c r="K127" s="55"/>
      <c r="L127" s="55">
        <f t="shared" si="11"/>
        <v>70</v>
      </c>
    </row>
    <row r="128" spans="1:12" s="3" customFormat="1" ht="95.25" customHeight="1">
      <c r="A128" s="26"/>
      <c r="B128" s="89" t="s">
        <v>449</v>
      </c>
      <c r="C128" s="53">
        <v>992</v>
      </c>
      <c r="D128" s="54" t="s">
        <v>129</v>
      </c>
      <c r="E128" s="54" t="s">
        <v>149</v>
      </c>
      <c r="F128" s="54" t="s">
        <v>290</v>
      </c>
      <c r="G128" s="54"/>
      <c r="H128" s="88">
        <f>SUM(H129)</f>
        <v>363.8</v>
      </c>
      <c r="I128" s="31">
        <f>SUM(J128)</f>
        <v>0</v>
      </c>
      <c r="J128" s="31">
        <f>SUM(J129)</f>
        <v>0</v>
      </c>
      <c r="K128" s="31"/>
      <c r="L128" s="31">
        <f>SUM(H128+I128)</f>
        <v>363.8</v>
      </c>
    </row>
    <row r="129" spans="1:12" s="3" customFormat="1" ht="32.25" customHeight="1">
      <c r="A129" s="26"/>
      <c r="B129" s="26" t="s">
        <v>194</v>
      </c>
      <c r="C129" s="53">
        <v>992</v>
      </c>
      <c r="D129" s="54" t="s">
        <v>129</v>
      </c>
      <c r="E129" s="54" t="s">
        <v>149</v>
      </c>
      <c r="F129" s="54" t="s">
        <v>290</v>
      </c>
      <c r="G129" s="54" t="s">
        <v>195</v>
      </c>
      <c r="H129" s="88">
        <v>363.8</v>
      </c>
      <c r="I129" s="31">
        <f>SUM(J129)</f>
        <v>0</v>
      </c>
      <c r="J129" s="31">
        <v>0</v>
      </c>
      <c r="K129" s="31"/>
      <c r="L129" s="31">
        <f>SUM(H129+I129)</f>
        <v>363.8</v>
      </c>
    </row>
    <row r="130" spans="1:12" s="3" customFormat="1" ht="15" customHeight="1">
      <c r="A130" s="12" t="s">
        <v>150</v>
      </c>
      <c r="B130" s="12" t="s">
        <v>151</v>
      </c>
      <c r="C130" s="53">
        <v>992</v>
      </c>
      <c r="D130" s="51" t="s">
        <v>152</v>
      </c>
      <c r="E130" s="51"/>
      <c r="F130" s="51"/>
      <c r="G130" s="51"/>
      <c r="H130" s="13">
        <f>SUM(H131+H151+H185)</f>
        <v>59292.4</v>
      </c>
      <c r="I130" s="48">
        <f>SUM(J130+K130)</f>
        <v>0</v>
      </c>
      <c r="J130" s="48">
        <f>SUM(J131+J151+J185)</f>
        <v>0</v>
      </c>
      <c r="K130" s="48">
        <f>SUM(K131+K151)</f>
        <v>0</v>
      </c>
      <c r="L130" s="48">
        <f t="shared" si="11"/>
        <v>59292.4</v>
      </c>
    </row>
    <row r="131" spans="1:12" s="3" customFormat="1" ht="15.75" customHeight="1">
      <c r="A131" s="26"/>
      <c r="B131" s="26" t="s">
        <v>153</v>
      </c>
      <c r="C131" s="53">
        <v>992</v>
      </c>
      <c r="D131" s="54" t="s">
        <v>152</v>
      </c>
      <c r="E131" s="54" t="s">
        <v>127</v>
      </c>
      <c r="F131" s="54"/>
      <c r="G131" s="54"/>
      <c r="H131" s="17">
        <f>SUM(H135+H132)</f>
        <v>15891</v>
      </c>
      <c r="I131" s="55">
        <f>SUM(J131+K131)</f>
        <v>0</v>
      </c>
      <c r="J131" s="55">
        <f>SUM(+J135)</f>
        <v>0</v>
      </c>
      <c r="K131" s="55">
        <f>SUM(K135+K132)</f>
        <v>0</v>
      </c>
      <c r="L131" s="55">
        <f t="shared" si="11"/>
        <v>15891</v>
      </c>
    </row>
    <row r="132" spans="1:12" s="3" customFormat="1" ht="15.75" customHeight="1">
      <c r="A132" s="26"/>
      <c r="B132" s="26" t="s">
        <v>280</v>
      </c>
      <c r="C132" s="54" t="s">
        <v>445</v>
      </c>
      <c r="D132" s="54" t="s">
        <v>152</v>
      </c>
      <c r="E132" s="54" t="s">
        <v>127</v>
      </c>
      <c r="F132" s="54" t="s">
        <v>270</v>
      </c>
      <c r="G132" s="54"/>
      <c r="H132" s="88">
        <f>SUM(H133)</f>
        <v>9300</v>
      </c>
      <c r="I132" s="31">
        <f>SUM(I133)</f>
        <v>0</v>
      </c>
      <c r="J132" s="31">
        <f>SUM(J133)</f>
        <v>0</v>
      </c>
      <c r="K132" s="31">
        <f>SUM(K133)</f>
        <v>0</v>
      </c>
      <c r="L132" s="31">
        <f>SUM(H132+I132)</f>
        <v>9300</v>
      </c>
    </row>
    <row r="133" spans="1:12" s="3" customFormat="1" ht="45.75" customHeight="1">
      <c r="A133" s="26"/>
      <c r="B133" s="26" t="s">
        <v>291</v>
      </c>
      <c r="C133" s="54" t="s">
        <v>445</v>
      </c>
      <c r="D133" s="54" t="s">
        <v>152</v>
      </c>
      <c r="E133" s="54" t="s">
        <v>127</v>
      </c>
      <c r="F133" s="54" t="s">
        <v>450</v>
      </c>
      <c r="G133" s="54"/>
      <c r="H133" s="17">
        <f>SUM(H134)</f>
        <v>9300</v>
      </c>
      <c r="I133" s="55">
        <f>SUM(J133+K133)</f>
        <v>0</v>
      </c>
      <c r="J133" s="55">
        <v>0</v>
      </c>
      <c r="K133" s="55">
        <f>SUM(K134)</f>
        <v>0</v>
      </c>
      <c r="L133" s="31">
        <f>SUM(H133+I133)</f>
        <v>9300</v>
      </c>
    </row>
    <row r="134" spans="1:12" s="3" customFormat="1" ht="33" customHeight="1">
      <c r="A134" s="26"/>
      <c r="B134" s="26" t="s">
        <v>194</v>
      </c>
      <c r="C134" s="54" t="s">
        <v>445</v>
      </c>
      <c r="D134" s="54" t="s">
        <v>152</v>
      </c>
      <c r="E134" s="54" t="s">
        <v>127</v>
      </c>
      <c r="F134" s="54" t="s">
        <v>450</v>
      </c>
      <c r="G134" s="54" t="s">
        <v>195</v>
      </c>
      <c r="H134" s="17">
        <v>9300</v>
      </c>
      <c r="I134" s="55">
        <f>SUM(J134+K134)</f>
        <v>0</v>
      </c>
      <c r="J134" s="55">
        <v>0</v>
      </c>
      <c r="K134" s="31">
        <v>0</v>
      </c>
      <c r="L134" s="31">
        <f>SUM(H134+I134)</f>
        <v>9300</v>
      </c>
    </row>
    <row r="135" spans="1:12" s="3" customFormat="1" ht="33" customHeight="1">
      <c r="A135" s="26"/>
      <c r="B135" s="26" t="s">
        <v>213</v>
      </c>
      <c r="C135" s="53">
        <v>992</v>
      </c>
      <c r="D135" s="54" t="s">
        <v>152</v>
      </c>
      <c r="E135" s="54" t="s">
        <v>127</v>
      </c>
      <c r="F135" s="54" t="s">
        <v>214</v>
      </c>
      <c r="G135" s="54"/>
      <c r="H135" s="17">
        <f>SUM(H136)</f>
        <v>6591</v>
      </c>
      <c r="I135" s="55">
        <f>SUM(J135+K135)</f>
        <v>0</v>
      </c>
      <c r="J135" s="55">
        <f>SUM(J136)</f>
        <v>0</v>
      </c>
      <c r="K135" s="55">
        <f>SUM(K136)</f>
        <v>0</v>
      </c>
      <c r="L135" s="55">
        <f t="shared" si="11"/>
        <v>6591</v>
      </c>
    </row>
    <row r="136" spans="1:12" s="3" customFormat="1" ht="15.75" customHeight="1">
      <c r="A136" s="26"/>
      <c r="B136" s="26" t="s">
        <v>215</v>
      </c>
      <c r="C136" s="53">
        <v>992</v>
      </c>
      <c r="D136" s="54" t="s">
        <v>152</v>
      </c>
      <c r="E136" s="54" t="s">
        <v>127</v>
      </c>
      <c r="F136" s="54" t="s">
        <v>216</v>
      </c>
      <c r="G136" s="54"/>
      <c r="H136" s="17">
        <f>SUM(H137+H141+H143+H147+H149)</f>
        <v>6591</v>
      </c>
      <c r="I136" s="17">
        <f>SUM(I137+I141+I143+I147+I149)</f>
        <v>0</v>
      </c>
      <c r="J136" s="17">
        <f>SUM(J137+J141+J143+J147+J149)</f>
        <v>0</v>
      </c>
      <c r="K136" s="17">
        <f>SUM(K137+K141+K143+K147+K149)</f>
        <v>0</v>
      </c>
      <c r="L136" s="17">
        <f>SUM(L137+L141+L143+L147+L149)</f>
        <v>6591</v>
      </c>
    </row>
    <row r="137" spans="1:12" s="3" customFormat="1" ht="12.75">
      <c r="A137" s="26"/>
      <c r="B137" s="26" t="s">
        <v>293</v>
      </c>
      <c r="C137" s="53">
        <v>992</v>
      </c>
      <c r="D137" s="54" t="s">
        <v>152</v>
      </c>
      <c r="E137" s="54" t="s">
        <v>127</v>
      </c>
      <c r="F137" s="54" t="s">
        <v>294</v>
      </c>
      <c r="G137" s="54"/>
      <c r="H137" s="17">
        <f>SUM(H138+H140+H139)</f>
        <v>5661</v>
      </c>
      <c r="I137" s="17">
        <f>SUM(I138+I140+I139)</f>
        <v>0</v>
      </c>
      <c r="J137" s="17">
        <f>SUM(J138+J140+J139)</f>
        <v>0</v>
      </c>
      <c r="K137" s="17">
        <f>SUM(K138+K140+K139)</f>
        <v>0</v>
      </c>
      <c r="L137" s="17">
        <f>SUM(L138+L140+L139)</f>
        <v>5661</v>
      </c>
    </row>
    <row r="138" spans="1:12" s="3" customFormat="1" ht="12.75" hidden="1">
      <c r="A138" s="26"/>
      <c r="B138" s="26" t="s">
        <v>440</v>
      </c>
      <c r="C138" s="53">
        <v>992</v>
      </c>
      <c r="D138" s="54" t="s">
        <v>152</v>
      </c>
      <c r="E138" s="54" t="s">
        <v>127</v>
      </c>
      <c r="F138" s="54" t="s">
        <v>294</v>
      </c>
      <c r="G138" s="54" t="s">
        <v>264</v>
      </c>
      <c r="H138" s="17">
        <v>0</v>
      </c>
      <c r="I138" s="55">
        <f>SUM(J138)</f>
        <v>0</v>
      </c>
      <c r="J138" s="55">
        <v>0</v>
      </c>
      <c r="K138" s="55"/>
      <c r="L138" s="55">
        <f>SUM(H138+I138)</f>
        <v>0</v>
      </c>
    </row>
    <row r="139" spans="1:12" s="3" customFormat="1" ht="64.5" customHeight="1">
      <c r="A139" s="26"/>
      <c r="B139" s="26" t="s">
        <v>254</v>
      </c>
      <c r="C139" s="53">
        <v>992</v>
      </c>
      <c r="D139" s="54" t="s">
        <v>152</v>
      </c>
      <c r="E139" s="54" t="s">
        <v>127</v>
      </c>
      <c r="F139" s="54" t="s">
        <v>294</v>
      </c>
      <c r="G139" s="54" t="s">
        <v>255</v>
      </c>
      <c r="H139" s="17">
        <v>1792.5</v>
      </c>
      <c r="I139" s="55">
        <f>SUM(J139)</f>
        <v>0</v>
      </c>
      <c r="J139" s="55">
        <v>0</v>
      </c>
      <c r="K139" s="55"/>
      <c r="L139" s="55">
        <f>SUM(H139+I139)</f>
        <v>1792.5</v>
      </c>
    </row>
    <row r="140" spans="1:12" s="3" customFormat="1" ht="32.25" customHeight="1">
      <c r="A140" s="26"/>
      <c r="B140" s="26" t="s">
        <v>194</v>
      </c>
      <c r="C140" s="53">
        <v>992</v>
      </c>
      <c r="D140" s="54" t="s">
        <v>152</v>
      </c>
      <c r="E140" s="54" t="s">
        <v>127</v>
      </c>
      <c r="F140" s="54" t="s">
        <v>294</v>
      </c>
      <c r="G140" s="54" t="s">
        <v>195</v>
      </c>
      <c r="H140" s="17">
        <v>3868.5</v>
      </c>
      <c r="I140" s="55">
        <f>SUM(J140)</f>
        <v>0</v>
      </c>
      <c r="J140" s="55">
        <v>0</v>
      </c>
      <c r="K140" s="55"/>
      <c r="L140" s="55">
        <f>SUM(H140+I140)</f>
        <v>3868.5</v>
      </c>
    </row>
    <row r="141" spans="1:12" s="77" customFormat="1" ht="0.75" customHeight="1">
      <c r="A141" s="26"/>
      <c r="B141" s="26" t="s">
        <v>451</v>
      </c>
      <c r="C141" s="53">
        <v>992</v>
      </c>
      <c r="D141" s="54" t="s">
        <v>152</v>
      </c>
      <c r="E141" s="54" t="s">
        <v>127</v>
      </c>
      <c r="F141" s="54" t="s">
        <v>296</v>
      </c>
      <c r="G141" s="54"/>
      <c r="H141" s="17">
        <f>SUM(H142)</f>
        <v>0</v>
      </c>
      <c r="I141" s="17">
        <f>SUM(I142)</f>
        <v>0</v>
      </c>
      <c r="J141" s="17">
        <f>SUM(J142)</f>
        <v>0</v>
      </c>
      <c r="K141" s="17">
        <f>SUM(K142)</f>
        <v>0</v>
      </c>
      <c r="L141" s="17">
        <f>SUM(L142)</f>
        <v>0</v>
      </c>
    </row>
    <row r="142" spans="1:12" s="77" customFormat="1" ht="12.75" hidden="1">
      <c r="A142" s="26"/>
      <c r="B142" s="26" t="s">
        <v>253</v>
      </c>
      <c r="C142" s="53">
        <v>992</v>
      </c>
      <c r="D142" s="54" t="s">
        <v>152</v>
      </c>
      <c r="E142" s="54" t="s">
        <v>127</v>
      </c>
      <c r="F142" s="54" t="s">
        <v>296</v>
      </c>
      <c r="G142" s="54" t="s">
        <v>264</v>
      </c>
      <c r="H142" s="17">
        <v>0</v>
      </c>
      <c r="I142" s="55">
        <f>SUM(J142)</f>
        <v>0</v>
      </c>
      <c r="J142" s="55">
        <v>0</v>
      </c>
      <c r="K142" s="55"/>
      <c r="L142" s="55">
        <f>SUM(H142+I142)</f>
        <v>0</v>
      </c>
    </row>
    <row r="143" spans="1:12" s="77" customFormat="1" ht="12.75" hidden="1">
      <c r="A143" s="26"/>
      <c r="B143" s="27" t="s">
        <v>297</v>
      </c>
      <c r="C143" s="53">
        <v>992</v>
      </c>
      <c r="D143" s="54" t="s">
        <v>152</v>
      </c>
      <c r="E143" s="54" t="s">
        <v>127</v>
      </c>
      <c r="F143" s="54" t="s">
        <v>298</v>
      </c>
      <c r="G143" s="54"/>
      <c r="H143" s="17">
        <f>SUM(H144)</f>
        <v>0</v>
      </c>
      <c r="I143" s="55">
        <f>SUM(J143)</f>
        <v>0</v>
      </c>
      <c r="J143" s="55">
        <f>SUM(J144)</f>
        <v>0</v>
      </c>
      <c r="K143" s="55"/>
      <c r="L143" s="55">
        <f>SUM(H143+I143)</f>
        <v>0</v>
      </c>
    </row>
    <row r="144" spans="1:12" s="77" customFormat="1" ht="12.75" hidden="1">
      <c r="A144" s="26"/>
      <c r="B144" s="26" t="s">
        <v>194</v>
      </c>
      <c r="C144" s="53">
        <v>992</v>
      </c>
      <c r="D144" s="54" t="s">
        <v>152</v>
      </c>
      <c r="E144" s="54" t="s">
        <v>127</v>
      </c>
      <c r="F144" s="54" t="s">
        <v>298</v>
      </c>
      <c r="G144" s="54" t="s">
        <v>195</v>
      </c>
      <c r="H144" s="17">
        <v>0</v>
      </c>
      <c r="I144" s="55">
        <f>SUM(J144)</f>
        <v>0</v>
      </c>
      <c r="J144" s="55">
        <v>0</v>
      </c>
      <c r="K144" s="55"/>
      <c r="L144" s="55">
        <f>SUM(H144+I144)</f>
        <v>0</v>
      </c>
    </row>
    <row r="145" spans="1:12" s="77" customFormat="1" ht="12.75" hidden="1">
      <c r="A145" s="26"/>
      <c r="B145" s="26" t="s">
        <v>452</v>
      </c>
      <c r="C145" s="53">
        <v>992</v>
      </c>
      <c r="D145" s="54" t="s">
        <v>152</v>
      </c>
      <c r="E145" s="54" t="s">
        <v>127</v>
      </c>
      <c r="F145" s="54" t="s">
        <v>453</v>
      </c>
      <c r="G145" s="54"/>
      <c r="H145" s="17">
        <f>SUM(H146)</f>
        <v>0</v>
      </c>
      <c r="I145" s="17">
        <f>SUM(I146)</f>
        <v>0</v>
      </c>
      <c r="J145" s="17">
        <f>SUM(J146)</f>
        <v>0</v>
      </c>
      <c r="K145" s="17">
        <v>0</v>
      </c>
      <c r="L145" s="17">
        <f aca="true" t="shared" si="13" ref="L145:L154">SUM(H145+I145)</f>
        <v>0</v>
      </c>
    </row>
    <row r="146" spans="1:12" s="77" customFormat="1" ht="12.75" hidden="1">
      <c r="A146" s="26"/>
      <c r="B146" s="26" t="s">
        <v>253</v>
      </c>
      <c r="C146" s="53">
        <v>992</v>
      </c>
      <c r="D146" s="54" t="s">
        <v>152</v>
      </c>
      <c r="E146" s="54" t="s">
        <v>127</v>
      </c>
      <c r="F146" s="54" t="s">
        <v>453</v>
      </c>
      <c r="G146" s="54" t="s">
        <v>264</v>
      </c>
      <c r="H146" s="17">
        <v>0</v>
      </c>
      <c r="I146" s="55">
        <f>SUM(J146)</f>
        <v>0</v>
      </c>
      <c r="J146" s="55">
        <v>0</v>
      </c>
      <c r="K146" s="55"/>
      <c r="L146" s="55">
        <f t="shared" si="13"/>
        <v>0</v>
      </c>
    </row>
    <row r="147" spans="1:12" s="77" customFormat="1" ht="79.5" customHeight="1" hidden="1">
      <c r="A147" s="26"/>
      <c r="B147" s="26" t="s">
        <v>454</v>
      </c>
      <c r="C147" s="53">
        <v>992</v>
      </c>
      <c r="D147" s="82" t="s">
        <v>152</v>
      </c>
      <c r="E147" s="54" t="s">
        <v>127</v>
      </c>
      <c r="F147" s="54" t="s">
        <v>300</v>
      </c>
      <c r="G147" s="82"/>
      <c r="H147" s="17">
        <f>SUM(H148)</f>
        <v>0</v>
      </c>
      <c r="I147" s="55">
        <f>SUM(J147)</f>
        <v>0</v>
      </c>
      <c r="J147" s="55">
        <f>SUM(J148)</f>
        <v>0</v>
      </c>
      <c r="K147" s="55"/>
      <c r="L147" s="55">
        <f t="shared" si="13"/>
        <v>0</v>
      </c>
    </row>
    <row r="148" spans="1:12" s="77" customFormat="1" ht="30.75" customHeight="1" hidden="1">
      <c r="A148" s="26"/>
      <c r="B148" s="26" t="s">
        <v>194</v>
      </c>
      <c r="C148" s="53">
        <v>992</v>
      </c>
      <c r="D148" s="82" t="s">
        <v>152</v>
      </c>
      <c r="E148" s="54" t="s">
        <v>127</v>
      </c>
      <c r="F148" s="54" t="s">
        <v>300</v>
      </c>
      <c r="G148" s="82" t="s">
        <v>195</v>
      </c>
      <c r="H148" s="17">
        <v>0</v>
      </c>
      <c r="I148" s="55">
        <f>SUM(J148)</f>
        <v>0</v>
      </c>
      <c r="J148" s="55">
        <v>0</v>
      </c>
      <c r="K148" s="55"/>
      <c r="L148" s="55">
        <f t="shared" si="13"/>
        <v>0</v>
      </c>
    </row>
    <row r="149" spans="1:12" s="77" customFormat="1" ht="49.5" customHeight="1">
      <c r="A149" s="26"/>
      <c r="B149" s="27" t="s">
        <v>301</v>
      </c>
      <c r="C149" s="53">
        <v>992</v>
      </c>
      <c r="D149" s="82" t="s">
        <v>152</v>
      </c>
      <c r="E149" s="54" t="s">
        <v>127</v>
      </c>
      <c r="F149" s="54" t="s">
        <v>302</v>
      </c>
      <c r="G149" s="82"/>
      <c r="H149" s="17">
        <f>SUM(H150)</f>
        <v>930</v>
      </c>
      <c r="I149" s="55">
        <f>SUM(J149)</f>
        <v>0</v>
      </c>
      <c r="J149" s="55">
        <f>SUM(J150)</f>
        <v>0</v>
      </c>
      <c r="K149" s="55"/>
      <c r="L149" s="55">
        <f t="shared" si="13"/>
        <v>930</v>
      </c>
    </row>
    <row r="150" spans="1:12" s="77" customFormat="1" ht="30.75" customHeight="1">
      <c r="A150" s="26"/>
      <c r="B150" s="26" t="s">
        <v>194</v>
      </c>
      <c r="C150" s="53">
        <v>992</v>
      </c>
      <c r="D150" s="82" t="s">
        <v>152</v>
      </c>
      <c r="E150" s="54" t="s">
        <v>127</v>
      </c>
      <c r="F150" s="54" t="s">
        <v>302</v>
      </c>
      <c r="G150" s="82" t="s">
        <v>195</v>
      </c>
      <c r="H150" s="17">
        <v>930</v>
      </c>
      <c r="I150" s="55">
        <f>SUM(J150)</f>
        <v>0</v>
      </c>
      <c r="J150" s="55">
        <v>0</v>
      </c>
      <c r="K150" s="55"/>
      <c r="L150" s="55">
        <f t="shared" si="13"/>
        <v>930</v>
      </c>
    </row>
    <row r="151" spans="1:12" s="77" customFormat="1" ht="15" customHeight="1">
      <c r="A151" s="26"/>
      <c r="B151" s="26" t="s">
        <v>154</v>
      </c>
      <c r="C151" s="53">
        <v>992</v>
      </c>
      <c r="D151" s="54" t="s">
        <v>152</v>
      </c>
      <c r="E151" s="54" t="s">
        <v>136</v>
      </c>
      <c r="F151" s="54"/>
      <c r="G151" s="54"/>
      <c r="H151" s="17">
        <f>SUM(H161+H168+H155+H152)</f>
        <v>28867.8</v>
      </c>
      <c r="I151" s="17">
        <f>SUM(I161+I168+I155+I152)</f>
        <v>0</v>
      </c>
      <c r="J151" s="17">
        <f>SUM(J161+J168+J155+J152)</f>
        <v>0</v>
      </c>
      <c r="K151" s="17">
        <f>SUM(K161+K168+K155+K152)</f>
        <v>0</v>
      </c>
      <c r="L151" s="17">
        <f>SUM(L161+L168+L155+L152)</f>
        <v>28867.8</v>
      </c>
    </row>
    <row r="152" spans="1:12" s="77" customFormat="1" ht="15" customHeight="1">
      <c r="A152" s="26"/>
      <c r="B152" s="26" t="s">
        <v>303</v>
      </c>
      <c r="C152" s="54" t="s">
        <v>445</v>
      </c>
      <c r="D152" s="82" t="s">
        <v>152</v>
      </c>
      <c r="E152" s="54" t="s">
        <v>136</v>
      </c>
      <c r="F152" s="54" t="s">
        <v>304</v>
      </c>
      <c r="G152" s="82"/>
      <c r="H152" s="17">
        <f>SUM(H153)</f>
        <v>1050</v>
      </c>
      <c r="I152" s="55">
        <f>SUM(J152+K152)</f>
        <v>0</v>
      </c>
      <c r="J152" s="55"/>
      <c r="K152" s="55">
        <f>SUM(K153)</f>
        <v>0</v>
      </c>
      <c r="L152" s="55">
        <f t="shared" si="13"/>
        <v>1050</v>
      </c>
    </row>
    <row r="153" spans="1:12" s="77" customFormat="1" ht="30.75" customHeight="1">
      <c r="A153" s="26"/>
      <c r="B153" s="26" t="s">
        <v>305</v>
      </c>
      <c r="C153" s="54" t="s">
        <v>445</v>
      </c>
      <c r="D153" s="82" t="s">
        <v>152</v>
      </c>
      <c r="E153" s="54" t="s">
        <v>136</v>
      </c>
      <c r="F153" s="54" t="s">
        <v>306</v>
      </c>
      <c r="G153" s="82"/>
      <c r="H153" s="17">
        <f>SUM(H154)</f>
        <v>1050</v>
      </c>
      <c r="I153" s="55">
        <f>SUM(J153+K153)</f>
        <v>0</v>
      </c>
      <c r="J153" s="55"/>
      <c r="K153" s="55">
        <f>SUM(K154)</f>
        <v>0</v>
      </c>
      <c r="L153" s="55">
        <f t="shared" si="13"/>
        <v>1050</v>
      </c>
    </row>
    <row r="154" spans="1:12" s="77" customFormat="1" ht="62.25" customHeight="1">
      <c r="A154" s="26"/>
      <c r="B154" s="26" t="s">
        <v>254</v>
      </c>
      <c r="C154" s="54" t="s">
        <v>445</v>
      </c>
      <c r="D154" s="82" t="s">
        <v>152</v>
      </c>
      <c r="E154" s="54" t="s">
        <v>136</v>
      </c>
      <c r="F154" s="54" t="s">
        <v>306</v>
      </c>
      <c r="G154" s="82" t="s">
        <v>255</v>
      </c>
      <c r="H154" s="17">
        <v>1050</v>
      </c>
      <c r="I154" s="55">
        <f>SUM(J154+K154)</f>
        <v>0</v>
      </c>
      <c r="J154" s="55"/>
      <c r="K154" s="55">
        <v>0</v>
      </c>
      <c r="L154" s="55">
        <f t="shared" si="13"/>
        <v>1050</v>
      </c>
    </row>
    <row r="155" spans="1:12" s="77" customFormat="1" ht="17.25" customHeight="1">
      <c r="A155" s="26"/>
      <c r="B155" s="26" t="s">
        <v>307</v>
      </c>
      <c r="C155" s="53">
        <v>992</v>
      </c>
      <c r="D155" s="82" t="s">
        <v>152</v>
      </c>
      <c r="E155" s="54" t="s">
        <v>136</v>
      </c>
      <c r="F155" s="54" t="s">
        <v>308</v>
      </c>
      <c r="G155" s="82"/>
      <c r="H155" s="17">
        <f>SUM(H156+H158)</f>
        <v>2592.8</v>
      </c>
      <c r="I155" s="17">
        <f>SUM(I156+I158)</f>
        <v>0</v>
      </c>
      <c r="J155" s="17">
        <f>SUM(J156+J158)</f>
        <v>0</v>
      </c>
      <c r="K155" s="17">
        <f>SUM(K156+K158)</f>
        <v>0</v>
      </c>
      <c r="L155" s="17">
        <f>SUM(L156+L158)</f>
        <v>2592.8</v>
      </c>
    </row>
    <row r="156" spans="1:12" s="77" customFormat="1" ht="46.5" customHeight="1">
      <c r="A156" s="26"/>
      <c r="B156" s="26" t="s">
        <v>309</v>
      </c>
      <c r="C156" s="53">
        <v>992</v>
      </c>
      <c r="D156" s="82" t="s">
        <v>152</v>
      </c>
      <c r="E156" s="54" t="s">
        <v>136</v>
      </c>
      <c r="F156" s="54" t="s">
        <v>310</v>
      </c>
      <c r="G156" s="82"/>
      <c r="H156" s="17">
        <f>SUM(H157)</f>
        <v>1500</v>
      </c>
      <c r="I156" s="17">
        <f>SUM(I157)</f>
        <v>0</v>
      </c>
      <c r="J156" s="17">
        <f>SUM(J157)</f>
        <v>0</v>
      </c>
      <c r="K156" s="17">
        <f>SUM(K157)</f>
        <v>0</v>
      </c>
      <c r="L156" s="17">
        <f>SUM(L157)</f>
        <v>1500</v>
      </c>
    </row>
    <row r="157" spans="1:12" s="77" customFormat="1" ht="32.25" customHeight="1">
      <c r="A157" s="26"/>
      <c r="B157" s="26" t="s">
        <v>194</v>
      </c>
      <c r="C157" s="53">
        <v>992</v>
      </c>
      <c r="D157" s="82" t="s">
        <v>152</v>
      </c>
      <c r="E157" s="54" t="s">
        <v>136</v>
      </c>
      <c r="F157" s="54" t="s">
        <v>310</v>
      </c>
      <c r="G157" s="82" t="s">
        <v>195</v>
      </c>
      <c r="H157" s="17">
        <v>1500</v>
      </c>
      <c r="I157" s="55">
        <f>SUM(J157+K157)</f>
        <v>0</v>
      </c>
      <c r="J157" s="55"/>
      <c r="K157" s="55">
        <v>0</v>
      </c>
      <c r="L157" s="55">
        <f>SUM(H157+I157)</f>
        <v>1500</v>
      </c>
    </row>
    <row r="158" spans="1:12" s="77" customFormat="1" ht="12.75">
      <c r="A158" s="26"/>
      <c r="B158" s="26" t="s">
        <v>455</v>
      </c>
      <c r="C158" s="53">
        <v>992</v>
      </c>
      <c r="D158" s="82" t="s">
        <v>152</v>
      </c>
      <c r="E158" s="54" t="s">
        <v>136</v>
      </c>
      <c r="F158" s="54" t="s">
        <v>312</v>
      </c>
      <c r="G158" s="82"/>
      <c r="H158" s="17">
        <f>SUM(H159+H160)</f>
        <v>1092.8</v>
      </c>
      <c r="I158" s="17">
        <f>SUM(I159+I160)</f>
        <v>0</v>
      </c>
      <c r="J158" s="17">
        <f>SUM(J159+J160)</f>
        <v>0</v>
      </c>
      <c r="K158" s="17">
        <f>SUM(K159+K160)</f>
        <v>0</v>
      </c>
      <c r="L158" s="17">
        <f>SUM(L159+L160)</f>
        <v>1092.8</v>
      </c>
    </row>
    <row r="159" spans="1:12" s="77" customFormat="1" ht="0.75" customHeight="1" hidden="1">
      <c r="A159" s="26"/>
      <c r="B159" s="26" t="s">
        <v>440</v>
      </c>
      <c r="C159" s="53">
        <v>992</v>
      </c>
      <c r="D159" s="82" t="s">
        <v>152</v>
      </c>
      <c r="E159" s="54" t="s">
        <v>136</v>
      </c>
      <c r="F159" s="54" t="s">
        <v>312</v>
      </c>
      <c r="G159" s="82" t="s">
        <v>264</v>
      </c>
      <c r="H159" s="17">
        <v>0</v>
      </c>
      <c r="I159" s="55">
        <f>SUM(J159+K159)</f>
        <v>0</v>
      </c>
      <c r="J159" s="55"/>
      <c r="K159" s="55">
        <v>0</v>
      </c>
      <c r="L159" s="55">
        <f>SUM(H159+I159)</f>
        <v>0</v>
      </c>
    </row>
    <row r="160" spans="1:12" s="77" customFormat="1" ht="60" customHeight="1">
      <c r="A160" s="26"/>
      <c r="B160" s="26" t="s">
        <v>254</v>
      </c>
      <c r="C160" s="53">
        <v>992</v>
      </c>
      <c r="D160" s="82" t="s">
        <v>152</v>
      </c>
      <c r="E160" s="54" t="s">
        <v>136</v>
      </c>
      <c r="F160" s="54" t="s">
        <v>312</v>
      </c>
      <c r="G160" s="82" t="s">
        <v>255</v>
      </c>
      <c r="H160" s="17">
        <v>1092.8</v>
      </c>
      <c r="I160" s="55">
        <f>SUM(J160+K160)</f>
        <v>0</v>
      </c>
      <c r="J160" s="55"/>
      <c r="K160" s="55">
        <v>0</v>
      </c>
      <c r="L160" s="55">
        <f>SUM(H160+I160)</f>
        <v>1092.8</v>
      </c>
    </row>
    <row r="161" spans="1:12" s="77" customFormat="1" ht="15.75" customHeight="1">
      <c r="A161" s="26"/>
      <c r="B161" s="26" t="s">
        <v>154</v>
      </c>
      <c r="C161" s="53">
        <v>992</v>
      </c>
      <c r="D161" s="54" t="s">
        <v>152</v>
      </c>
      <c r="E161" s="54" t="s">
        <v>136</v>
      </c>
      <c r="F161" s="54" t="s">
        <v>313</v>
      </c>
      <c r="G161" s="54"/>
      <c r="H161" s="17">
        <f>SUM(H162+H164+H166)</f>
        <v>22624.9</v>
      </c>
      <c r="I161" s="55">
        <f>SUM(J161+K161)</f>
        <v>0</v>
      </c>
      <c r="J161" s="55">
        <f>SUM(J162+J164+J166)</f>
        <v>0</v>
      </c>
      <c r="K161" s="55">
        <f>SUM(K162+K164+K166)</f>
        <v>0</v>
      </c>
      <c r="L161" s="55">
        <f>SUM(H161+I161)</f>
        <v>22624.9</v>
      </c>
    </row>
    <row r="162" spans="1:12" s="77" customFormat="1" ht="15.75" customHeight="1">
      <c r="A162" s="26"/>
      <c r="B162" s="26" t="s">
        <v>314</v>
      </c>
      <c r="C162" s="53">
        <v>992</v>
      </c>
      <c r="D162" s="54" t="s">
        <v>152</v>
      </c>
      <c r="E162" s="54" t="s">
        <v>136</v>
      </c>
      <c r="F162" s="54" t="s">
        <v>315</v>
      </c>
      <c r="G162" s="54"/>
      <c r="H162" s="17">
        <f>SUM(H163)</f>
        <v>10459.6</v>
      </c>
      <c r="I162" s="17">
        <f>SUM(I163)</f>
        <v>0</v>
      </c>
      <c r="J162" s="17">
        <f>SUM(J163)</f>
        <v>0</v>
      </c>
      <c r="K162" s="17">
        <f>SUM(K163)</f>
        <v>0</v>
      </c>
      <c r="L162" s="17">
        <f>SUM(L163)</f>
        <v>10459.6</v>
      </c>
    </row>
    <row r="163" spans="1:12" s="77" customFormat="1" ht="33" customHeight="1">
      <c r="A163" s="26"/>
      <c r="B163" s="26" t="s">
        <v>194</v>
      </c>
      <c r="C163" s="53">
        <v>992</v>
      </c>
      <c r="D163" s="54" t="s">
        <v>152</v>
      </c>
      <c r="E163" s="54" t="s">
        <v>136</v>
      </c>
      <c r="F163" s="54" t="s">
        <v>315</v>
      </c>
      <c r="G163" s="54" t="s">
        <v>195</v>
      </c>
      <c r="H163" s="17">
        <v>10459.6</v>
      </c>
      <c r="I163" s="55">
        <f aca="true" t="shared" si="14" ref="I163:I171">SUM(J163+K163)</f>
        <v>0</v>
      </c>
      <c r="J163" s="55">
        <v>0</v>
      </c>
      <c r="K163" s="55">
        <v>0</v>
      </c>
      <c r="L163" s="55">
        <f aca="true" t="shared" si="15" ref="L163:L175">SUM(H163+I163)</f>
        <v>10459.6</v>
      </c>
    </row>
    <row r="164" spans="1:12" s="77" customFormat="1" ht="15" customHeight="1">
      <c r="A164" s="26"/>
      <c r="B164" s="26" t="s">
        <v>316</v>
      </c>
      <c r="C164" s="53">
        <v>992</v>
      </c>
      <c r="D164" s="54" t="s">
        <v>152</v>
      </c>
      <c r="E164" s="54" t="s">
        <v>136</v>
      </c>
      <c r="F164" s="54" t="s">
        <v>317</v>
      </c>
      <c r="G164" s="54"/>
      <c r="H164" s="17">
        <f>SUM(H165)</f>
        <v>6133.8</v>
      </c>
      <c r="I164" s="55">
        <f t="shared" si="14"/>
        <v>0</v>
      </c>
      <c r="J164" s="55">
        <f>SUM(J165)</f>
        <v>0</v>
      </c>
      <c r="K164" s="55">
        <f>SUM(K165:K165)</f>
        <v>0</v>
      </c>
      <c r="L164" s="55">
        <f t="shared" si="15"/>
        <v>6133.8</v>
      </c>
    </row>
    <row r="165" spans="1:12" s="77" customFormat="1" ht="30.75" customHeight="1">
      <c r="A165" s="26"/>
      <c r="B165" s="26" t="s">
        <v>194</v>
      </c>
      <c r="C165" s="53">
        <v>992</v>
      </c>
      <c r="D165" s="54" t="s">
        <v>152</v>
      </c>
      <c r="E165" s="54" t="s">
        <v>136</v>
      </c>
      <c r="F165" s="54" t="s">
        <v>317</v>
      </c>
      <c r="G165" s="54" t="s">
        <v>195</v>
      </c>
      <c r="H165" s="17">
        <v>6133.8</v>
      </c>
      <c r="I165" s="55">
        <f t="shared" si="14"/>
        <v>0</v>
      </c>
      <c r="J165" s="55">
        <v>0</v>
      </c>
      <c r="K165" s="55"/>
      <c r="L165" s="55">
        <f t="shared" si="15"/>
        <v>6133.8</v>
      </c>
    </row>
    <row r="166" spans="1:12" s="77" customFormat="1" ht="15.75" customHeight="1">
      <c r="A166" s="26"/>
      <c r="B166" s="26" t="s">
        <v>318</v>
      </c>
      <c r="C166" s="53">
        <v>992</v>
      </c>
      <c r="D166" s="54" t="s">
        <v>152</v>
      </c>
      <c r="E166" s="54" t="s">
        <v>136</v>
      </c>
      <c r="F166" s="54" t="s">
        <v>319</v>
      </c>
      <c r="G166" s="54"/>
      <c r="H166" s="17">
        <f>SUM(H167)</f>
        <v>6031.5</v>
      </c>
      <c r="I166" s="55">
        <f t="shared" si="14"/>
        <v>0</v>
      </c>
      <c r="J166" s="55">
        <f>SUM(J167)</f>
        <v>0</v>
      </c>
      <c r="K166" s="55">
        <f>SUM(K167:K167)</f>
        <v>0</v>
      </c>
      <c r="L166" s="55">
        <f t="shared" si="15"/>
        <v>6031.5</v>
      </c>
    </row>
    <row r="167" spans="1:12" s="77" customFormat="1" ht="32.25" customHeight="1">
      <c r="A167" s="26"/>
      <c r="B167" s="26" t="s">
        <v>194</v>
      </c>
      <c r="C167" s="53">
        <v>992</v>
      </c>
      <c r="D167" s="54" t="s">
        <v>152</v>
      </c>
      <c r="E167" s="54" t="s">
        <v>136</v>
      </c>
      <c r="F167" s="54" t="s">
        <v>319</v>
      </c>
      <c r="G167" s="54" t="s">
        <v>195</v>
      </c>
      <c r="H167" s="17">
        <v>6031.5</v>
      </c>
      <c r="I167" s="55">
        <f t="shared" si="14"/>
        <v>0</v>
      </c>
      <c r="J167" s="55">
        <v>0</v>
      </c>
      <c r="K167" s="55">
        <v>0</v>
      </c>
      <c r="L167" s="55">
        <f t="shared" si="15"/>
        <v>6031.5</v>
      </c>
    </row>
    <row r="168" spans="1:12" s="77" customFormat="1" ht="15.75" customHeight="1">
      <c r="A168" s="26"/>
      <c r="B168" s="26" t="s">
        <v>213</v>
      </c>
      <c r="C168" s="53">
        <v>992</v>
      </c>
      <c r="D168" s="54" t="s">
        <v>152</v>
      </c>
      <c r="E168" s="54" t="s">
        <v>136</v>
      </c>
      <c r="F168" s="54" t="s">
        <v>214</v>
      </c>
      <c r="G168" s="54"/>
      <c r="H168" s="17">
        <f>SUM(H169)</f>
        <v>2600.1</v>
      </c>
      <c r="I168" s="55">
        <f t="shared" si="14"/>
        <v>0</v>
      </c>
      <c r="J168" s="55">
        <f>SUM(J169)</f>
        <v>0</v>
      </c>
      <c r="K168" s="55"/>
      <c r="L168" s="55">
        <f t="shared" si="15"/>
        <v>2600.1</v>
      </c>
    </row>
    <row r="169" spans="1:12" s="77" customFormat="1" ht="12.75">
      <c r="A169" s="26"/>
      <c r="B169" s="26" t="s">
        <v>215</v>
      </c>
      <c r="C169" s="53">
        <v>992</v>
      </c>
      <c r="D169" s="54" t="s">
        <v>152</v>
      </c>
      <c r="E169" s="54" t="s">
        <v>136</v>
      </c>
      <c r="F169" s="54" t="s">
        <v>216</v>
      </c>
      <c r="G169" s="54"/>
      <c r="H169" s="17">
        <f>SUM(H170+H172+H176+H180+H182)</f>
        <v>2600.1</v>
      </c>
      <c r="I169" s="55">
        <f t="shared" si="14"/>
        <v>0</v>
      </c>
      <c r="J169" s="55">
        <f>SUM(J170+J176+J172+J182+J180)</f>
        <v>0</v>
      </c>
      <c r="K169" s="55"/>
      <c r="L169" s="55">
        <f t="shared" si="15"/>
        <v>2600.1</v>
      </c>
    </row>
    <row r="170" spans="1:12" s="77" customFormat="1" ht="12.75" hidden="1">
      <c r="A170" s="26"/>
      <c r="B170" s="26" t="s">
        <v>456</v>
      </c>
      <c r="C170" s="53">
        <v>992</v>
      </c>
      <c r="D170" s="54" t="s">
        <v>152</v>
      </c>
      <c r="E170" s="54" t="s">
        <v>136</v>
      </c>
      <c r="F170" s="54" t="s">
        <v>321</v>
      </c>
      <c r="G170" s="54"/>
      <c r="H170" s="17">
        <f>SUM(H171)</f>
        <v>0</v>
      </c>
      <c r="I170" s="55">
        <f t="shared" si="14"/>
        <v>0</v>
      </c>
      <c r="J170" s="55">
        <f>SUM(J171)</f>
        <v>0</v>
      </c>
      <c r="K170" s="55"/>
      <c r="L170" s="55">
        <f t="shared" si="15"/>
        <v>0</v>
      </c>
    </row>
    <row r="171" spans="1:12" s="77" customFormat="1" ht="12.75" hidden="1">
      <c r="A171" s="12"/>
      <c r="B171" s="26" t="s">
        <v>194</v>
      </c>
      <c r="C171" s="53">
        <v>992</v>
      </c>
      <c r="D171" s="54" t="s">
        <v>152</v>
      </c>
      <c r="E171" s="54" t="s">
        <v>136</v>
      </c>
      <c r="F171" s="54" t="s">
        <v>321</v>
      </c>
      <c r="G171" s="54" t="s">
        <v>195</v>
      </c>
      <c r="H171" s="17">
        <v>0</v>
      </c>
      <c r="I171" s="55">
        <f t="shared" si="14"/>
        <v>0</v>
      </c>
      <c r="J171" s="55">
        <v>0</v>
      </c>
      <c r="K171" s="55"/>
      <c r="L171" s="55">
        <f t="shared" si="15"/>
        <v>0</v>
      </c>
    </row>
    <row r="172" spans="1:12" s="77" customFormat="1" ht="79.5" customHeight="1">
      <c r="A172" s="26"/>
      <c r="B172" s="26" t="s">
        <v>322</v>
      </c>
      <c r="C172" s="53">
        <v>992</v>
      </c>
      <c r="D172" s="54" t="s">
        <v>152</v>
      </c>
      <c r="E172" s="54" t="s">
        <v>136</v>
      </c>
      <c r="F172" s="54" t="s">
        <v>323</v>
      </c>
      <c r="G172" s="54"/>
      <c r="H172" s="17">
        <f>SUM(H175+H173+H174)</f>
        <v>1664.8999999999999</v>
      </c>
      <c r="I172" s="17">
        <f>SUM(I175+I173+I174)</f>
        <v>0</v>
      </c>
      <c r="J172" s="17">
        <f>SUM(J175+J173+J174)</f>
        <v>0</v>
      </c>
      <c r="K172" s="17">
        <f>SUM(K175+K173+K174)</f>
        <v>0</v>
      </c>
      <c r="L172" s="17">
        <f>SUM(L175+L173+L174)</f>
        <v>1664.8999999999999</v>
      </c>
    </row>
    <row r="173" spans="1:12" s="77" customFormat="1" ht="12.75" hidden="1">
      <c r="A173" s="26"/>
      <c r="B173" s="26" t="s">
        <v>440</v>
      </c>
      <c r="C173" s="53">
        <v>992</v>
      </c>
      <c r="D173" s="54" t="s">
        <v>152</v>
      </c>
      <c r="E173" s="54" t="s">
        <v>136</v>
      </c>
      <c r="F173" s="54" t="s">
        <v>323</v>
      </c>
      <c r="G173" s="54" t="s">
        <v>264</v>
      </c>
      <c r="H173" s="17">
        <v>0</v>
      </c>
      <c r="I173" s="55">
        <f aca="true" t="shared" si="16" ref="I173:I183">SUM(J173:K173)</f>
        <v>0</v>
      </c>
      <c r="J173" s="55">
        <v>0</v>
      </c>
      <c r="K173" s="55"/>
      <c r="L173" s="55">
        <f>SUM(H173+I173)</f>
        <v>0</v>
      </c>
    </row>
    <row r="174" spans="1:12" s="77" customFormat="1" ht="66" customHeight="1">
      <c r="A174" s="26"/>
      <c r="B174" s="26" t="s">
        <v>254</v>
      </c>
      <c r="C174" s="53">
        <v>992</v>
      </c>
      <c r="D174" s="54" t="s">
        <v>152</v>
      </c>
      <c r="E174" s="54" t="s">
        <v>136</v>
      </c>
      <c r="F174" s="54" t="s">
        <v>323</v>
      </c>
      <c r="G174" s="54" t="s">
        <v>255</v>
      </c>
      <c r="H174" s="17">
        <v>1659.6</v>
      </c>
      <c r="I174" s="55">
        <f>SUM(J174:K174)</f>
        <v>0</v>
      </c>
      <c r="J174" s="55">
        <v>0</v>
      </c>
      <c r="K174" s="55"/>
      <c r="L174" s="55">
        <f>SUM(H174+I174)</f>
        <v>1659.6</v>
      </c>
    </row>
    <row r="175" spans="1:12" ht="12.75">
      <c r="A175" s="26"/>
      <c r="B175" s="26" t="s">
        <v>194</v>
      </c>
      <c r="C175" s="53">
        <v>992</v>
      </c>
      <c r="D175" s="54" t="s">
        <v>152</v>
      </c>
      <c r="E175" s="54" t="s">
        <v>136</v>
      </c>
      <c r="F175" s="54" t="s">
        <v>323</v>
      </c>
      <c r="G175" s="54" t="s">
        <v>195</v>
      </c>
      <c r="H175" s="17">
        <v>5.3</v>
      </c>
      <c r="I175" s="55">
        <f t="shared" si="16"/>
        <v>0</v>
      </c>
      <c r="J175" s="55">
        <v>0</v>
      </c>
      <c r="K175" s="55"/>
      <c r="L175" s="55">
        <f t="shared" si="15"/>
        <v>5.3</v>
      </c>
    </row>
    <row r="176" spans="1:12" ht="62.25" customHeight="1">
      <c r="A176" s="26"/>
      <c r="B176" s="26" t="s">
        <v>457</v>
      </c>
      <c r="C176" s="53">
        <v>992</v>
      </c>
      <c r="D176" s="54" t="s">
        <v>152</v>
      </c>
      <c r="E176" s="54" t="s">
        <v>136</v>
      </c>
      <c r="F176" s="54" t="s">
        <v>325</v>
      </c>
      <c r="G176" s="54"/>
      <c r="H176" s="17">
        <f>SUM(H177+H178)</f>
        <v>437.1</v>
      </c>
      <c r="I176" s="17">
        <f>SUM(I177+I178)</f>
        <v>0</v>
      </c>
      <c r="J176" s="17">
        <v>0</v>
      </c>
      <c r="K176" s="17">
        <f>SUM(K177+K178)</f>
        <v>0</v>
      </c>
      <c r="L176" s="17">
        <f>SUM(L177+L178)</f>
        <v>437.1</v>
      </c>
    </row>
    <row r="177" spans="1:12" ht="12.75" hidden="1">
      <c r="A177" s="26"/>
      <c r="B177" s="26" t="s">
        <v>440</v>
      </c>
      <c r="C177" s="53">
        <v>992</v>
      </c>
      <c r="D177" s="54" t="s">
        <v>152</v>
      </c>
      <c r="E177" s="54" t="s">
        <v>136</v>
      </c>
      <c r="F177" s="54" t="s">
        <v>325</v>
      </c>
      <c r="G177" s="54" t="s">
        <v>264</v>
      </c>
      <c r="H177" s="17">
        <v>0</v>
      </c>
      <c r="I177" s="55">
        <f t="shared" si="16"/>
        <v>0</v>
      </c>
      <c r="J177" s="55">
        <v>0</v>
      </c>
      <c r="K177" s="55"/>
      <c r="L177" s="55">
        <f>SUM(H177+I177)</f>
        <v>0</v>
      </c>
    </row>
    <row r="178" spans="1:12" ht="63.75" customHeight="1">
      <c r="A178" s="26"/>
      <c r="B178" s="26" t="s">
        <v>254</v>
      </c>
      <c r="C178" s="53">
        <v>992</v>
      </c>
      <c r="D178" s="54" t="s">
        <v>152</v>
      </c>
      <c r="E178" s="54" t="s">
        <v>136</v>
      </c>
      <c r="F178" s="54" t="s">
        <v>325</v>
      </c>
      <c r="G178" s="54" t="s">
        <v>255</v>
      </c>
      <c r="H178" s="17">
        <v>437.1</v>
      </c>
      <c r="I178" s="55">
        <f>SUM(J178:K178)</f>
        <v>0</v>
      </c>
      <c r="J178" s="55">
        <v>0</v>
      </c>
      <c r="K178" s="55"/>
      <c r="L178" s="55">
        <f>SUM(H178+I178)</f>
        <v>437.1</v>
      </c>
    </row>
    <row r="179" spans="1:12" ht="34.5" customHeight="1" hidden="1">
      <c r="A179" s="26"/>
      <c r="B179" s="26" t="s">
        <v>194</v>
      </c>
      <c r="C179" s="53">
        <v>992</v>
      </c>
      <c r="D179" s="54" t="s">
        <v>152</v>
      </c>
      <c r="E179" s="54" t="s">
        <v>136</v>
      </c>
      <c r="F179" s="54" t="s">
        <v>325</v>
      </c>
      <c r="G179" s="54" t="s">
        <v>195</v>
      </c>
      <c r="H179" s="17">
        <v>0</v>
      </c>
      <c r="I179" s="55">
        <f t="shared" si="16"/>
        <v>0</v>
      </c>
      <c r="J179" s="55">
        <v>0</v>
      </c>
      <c r="K179" s="55"/>
      <c r="L179" s="55">
        <f>SUM(I179+H179)</f>
        <v>0</v>
      </c>
    </row>
    <row r="180" spans="1:12" ht="63.75" customHeight="1">
      <c r="A180" s="26"/>
      <c r="B180" s="26" t="s">
        <v>458</v>
      </c>
      <c r="C180" s="53">
        <v>992</v>
      </c>
      <c r="D180" s="54" t="s">
        <v>152</v>
      </c>
      <c r="E180" s="54" t="s">
        <v>136</v>
      </c>
      <c r="F180" s="54" t="s">
        <v>327</v>
      </c>
      <c r="G180" s="54"/>
      <c r="H180" s="17">
        <f>SUM(H181)</f>
        <v>498.1</v>
      </c>
      <c r="I180" s="55">
        <f t="shared" si="16"/>
        <v>0</v>
      </c>
      <c r="J180" s="55">
        <f>SUM(J181)</f>
        <v>0</v>
      </c>
      <c r="K180" s="55"/>
      <c r="L180" s="55">
        <f aca="true" t="shared" si="17" ref="L180:L191">SUM(H180+I180)</f>
        <v>498.1</v>
      </c>
    </row>
    <row r="181" spans="1:12" ht="32.25" customHeight="1">
      <c r="A181" s="26"/>
      <c r="B181" s="26" t="s">
        <v>194</v>
      </c>
      <c r="C181" s="53">
        <v>992</v>
      </c>
      <c r="D181" s="54" t="s">
        <v>152</v>
      </c>
      <c r="E181" s="54" t="s">
        <v>136</v>
      </c>
      <c r="F181" s="54" t="s">
        <v>327</v>
      </c>
      <c r="G181" s="54" t="s">
        <v>195</v>
      </c>
      <c r="H181" s="17">
        <v>498.1</v>
      </c>
      <c r="I181" s="55">
        <f t="shared" si="16"/>
        <v>0</v>
      </c>
      <c r="J181" s="55">
        <v>0</v>
      </c>
      <c r="K181" s="55"/>
      <c r="L181" s="55">
        <f t="shared" si="17"/>
        <v>498.1</v>
      </c>
    </row>
    <row r="182" spans="1:12" ht="0.75" customHeight="1">
      <c r="A182" s="26"/>
      <c r="B182" s="26" t="s">
        <v>328</v>
      </c>
      <c r="C182" s="53">
        <v>992</v>
      </c>
      <c r="D182" s="54" t="s">
        <v>152</v>
      </c>
      <c r="E182" s="54" t="s">
        <v>136</v>
      </c>
      <c r="F182" s="54" t="s">
        <v>329</v>
      </c>
      <c r="G182" s="54"/>
      <c r="H182" s="17">
        <f>SUM(H183+H184)</f>
        <v>0</v>
      </c>
      <c r="I182" s="17">
        <f>SUM(I183+I184)</f>
        <v>0</v>
      </c>
      <c r="J182" s="17">
        <f>SUM(J183+J184)</f>
        <v>0</v>
      </c>
      <c r="K182" s="17">
        <f>SUM(K183+K184)</f>
        <v>0</v>
      </c>
      <c r="L182" s="17">
        <f>SUM(L183+L184)</f>
        <v>0</v>
      </c>
    </row>
    <row r="183" spans="1:12" ht="12.75" hidden="1">
      <c r="A183" s="26"/>
      <c r="B183" s="26" t="s">
        <v>253</v>
      </c>
      <c r="C183" s="53">
        <v>992</v>
      </c>
      <c r="D183" s="54" t="s">
        <v>152</v>
      </c>
      <c r="E183" s="54" t="s">
        <v>136</v>
      </c>
      <c r="F183" s="54" t="s">
        <v>329</v>
      </c>
      <c r="G183" s="54" t="s">
        <v>264</v>
      </c>
      <c r="H183" s="17">
        <v>0</v>
      </c>
      <c r="I183" s="55">
        <f t="shared" si="16"/>
        <v>0</v>
      </c>
      <c r="J183" s="55">
        <v>0</v>
      </c>
      <c r="K183" s="55"/>
      <c r="L183" s="55">
        <f t="shared" si="17"/>
        <v>0</v>
      </c>
    </row>
    <row r="184" spans="1:12" ht="65.25" customHeight="1" hidden="1">
      <c r="A184" s="26"/>
      <c r="B184" s="26" t="s">
        <v>254</v>
      </c>
      <c r="C184" s="53">
        <v>992</v>
      </c>
      <c r="D184" s="54" t="s">
        <v>152</v>
      </c>
      <c r="E184" s="54" t="s">
        <v>136</v>
      </c>
      <c r="F184" s="54" t="s">
        <v>329</v>
      </c>
      <c r="G184" s="54" t="s">
        <v>255</v>
      </c>
      <c r="H184" s="17">
        <v>0</v>
      </c>
      <c r="I184" s="55">
        <f>SUM(J184:K184)</f>
        <v>0</v>
      </c>
      <c r="J184" s="55">
        <v>0</v>
      </c>
      <c r="K184" s="55"/>
      <c r="L184" s="55">
        <f>SUM(H184+I184)</f>
        <v>0</v>
      </c>
    </row>
    <row r="185" spans="1:12" ht="12.75">
      <c r="A185" s="26"/>
      <c r="B185" s="26" t="s">
        <v>155</v>
      </c>
      <c r="C185" s="53">
        <v>992</v>
      </c>
      <c r="D185" s="54" t="s">
        <v>152</v>
      </c>
      <c r="E185" s="54" t="s">
        <v>152</v>
      </c>
      <c r="F185" s="54"/>
      <c r="G185" s="54"/>
      <c r="H185" s="17">
        <f>SUM(H186)</f>
        <v>14533.6</v>
      </c>
      <c r="I185" s="55">
        <f aca="true" t="shared" si="18" ref="I185:I191">SUM(J185+K185)</f>
        <v>0</v>
      </c>
      <c r="J185" s="55">
        <f>SUM(J186)</f>
        <v>0</v>
      </c>
      <c r="K185" s="55">
        <f>SUM(K186)</f>
        <v>0</v>
      </c>
      <c r="L185" s="55">
        <f t="shared" si="17"/>
        <v>14533.6</v>
      </c>
    </row>
    <row r="186" spans="1:12" ht="12.75">
      <c r="A186" s="26"/>
      <c r="B186" s="26" t="s">
        <v>154</v>
      </c>
      <c r="C186" s="53">
        <v>992</v>
      </c>
      <c r="D186" s="54" t="s">
        <v>152</v>
      </c>
      <c r="E186" s="54" t="s">
        <v>152</v>
      </c>
      <c r="F186" s="54" t="s">
        <v>313</v>
      </c>
      <c r="G186" s="54"/>
      <c r="H186" s="17">
        <f>SUM(H187)</f>
        <v>14533.6</v>
      </c>
      <c r="I186" s="55">
        <f t="shared" si="18"/>
        <v>0</v>
      </c>
      <c r="J186" s="55">
        <f>SUM(J187+J189)</f>
        <v>0</v>
      </c>
      <c r="K186" s="55"/>
      <c r="L186" s="55">
        <f t="shared" si="17"/>
        <v>14533.6</v>
      </c>
    </row>
    <row r="187" spans="1:12" ht="12.75">
      <c r="A187" s="26"/>
      <c r="B187" s="27" t="s">
        <v>330</v>
      </c>
      <c r="C187" s="53">
        <v>992</v>
      </c>
      <c r="D187" s="54" t="s">
        <v>152</v>
      </c>
      <c r="E187" s="54" t="s">
        <v>152</v>
      </c>
      <c r="F187" s="54" t="s">
        <v>331</v>
      </c>
      <c r="G187" s="54"/>
      <c r="H187" s="17">
        <f>SUM(H188)</f>
        <v>14533.6</v>
      </c>
      <c r="I187" s="55">
        <f t="shared" si="18"/>
        <v>0</v>
      </c>
      <c r="J187" s="55">
        <f>SUM(J188)</f>
        <v>0</v>
      </c>
      <c r="K187" s="55"/>
      <c r="L187" s="55">
        <f t="shared" si="17"/>
        <v>14533.6</v>
      </c>
    </row>
    <row r="188" spans="1:12" ht="12.75">
      <c r="A188" s="26"/>
      <c r="B188" s="27" t="s">
        <v>459</v>
      </c>
      <c r="C188" s="53">
        <v>992</v>
      </c>
      <c r="D188" s="54" t="s">
        <v>152</v>
      </c>
      <c r="E188" s="54" t="s">
        <v>152</v>
      </c>
      <c r="F188" s="54" t="s">
        <v>333</v>
      </c>
      <c r="G188" s="54" t="s">
        <v>334</v>
      </c>
      <c r="H188" s="17">
        <v>14533.6</v>
      </c>
      <c r="I188" s="55">
        <f t="shared" si="18"/>
        <v>0</v>
      </c>
      <c r="J188" s="55">
        <v>0</v>
      </c>
      <c r="K188" s="55"/>
      <c r="L188" s="55">
        <f t="shared" si="17"/>
        <v>14533.6</v>
      </c>
    </row>
    <row r="189" spans="1:12" ht="16.5" customHeight="1">
      <c r="A189" s="12" t="s">
        <v>156</v>
      </c>
      <c r="B189" s="12" t="s">
        <v>157</v>
      </c>
      <c r="C189" s="47">
        <v>992</v>
      </c>
      <c r="D189" s="51" t="s">
        <v>158</v>
      </c>
      <c r="E189" s="51"/>
      <c r="F189" s="51"/>
      <c r="G189" s="51"/>
      <c r="H189" s="13">
        <f>SUM(H190)</f>
        <v>1180.3</v>
      </c>
      <c r="I189" s="48">
        <f t="shared" si="18"/>
        <v>0</v>
      </c>
      <c r="J189" s="48">
        <f>SUM(J190)</f>
        <v>0</v>
      </c>
      <c r="K189" s="55"/>
      <c r="L189" s="48">
        <f t="shared" si="17"/>
        <v>1180.3</v>
      </c>
    </row>
    <row r="190" spans="1:12" ht="18" customHeight="1">
      <c r="A190" s="26"/>
      <c r="B190" s="26" t="s">
        <v>335</v>
      </c>
      <c r="C190" s="53">
        <v>992</v>
      </c>
      <c r="D190" s="54" t="s">
        <v>158</v>
      </c>
      <c r="E190" s="54" t="s">
        <v>158</v>
      </c>
      <c r="F190" s="54"/>
      <c r="G190" s="54"/>
      <c r="H190" s="17">
        <f>SUM(H191)</f>
        <v>1180.3</v>
      </c>
      <c r="I190" s="55">
        <f t="shared" si="18"/>
        <v>0</v>
      </c>
      <c r="J190" s="55">
        <f>SUM(J191)</f>
        <v>0</v>
      </c>
      <c r="K190" s="55"/>
      <c r="L190" s="55">
        <f t="shared" si="17"/>
        <v>1180.3</v>
      </c>
    </row>
    <row r="191" spans="1:12" ht="12.75">
      <c r="A191" s="26"/>
      <c r="B191" s="26" t="s">
        <v>213</v>
      </c>
      <c r="C191" s="53">
        <v>992</v>
      </c>
      <c r="D191" s="54" t="s">
        <v>158</v>
      </c>
      <c r="E191" s="54" t="s">
        <v>158</v>
      </c>
      <c r="F191" s="54" t="s">
        <v>214</v>
      </c>
      <c r="G191" s="54"/>
      <c r="H191" s="17">
        <f>SUM(H194)</f>
        <v>1180.3</v>
      </c>
      <c r="I191" s="55">
        <f t="shared" si="18"/>
        <v>0</v>
      </c>
      <c r="J191" s="55">
        <f>SUM(J192)</f>
        <v>0</v>
      </c>
      <c r="K191" s="55"/>
      <c r="L191" s="55">
        <f t="shared" si="17"/>
        <v>1180.3</v>
      </c>
    </row>
    <row r="192" spans="1:12" ht="16.5" customHeight="1">
      <c r="A192" s="26"/>
      <c r="B192" s="26" t="s">
        <v>215</v>
      </c>
      <c r="C192" s="53">
        <v>992</v>
      </c>
      <c r="D192" s="54" t="s">
        <v>158</v>
      </c>
      <c r="E192" s="54" t="s">
        <v>158</v>
      </c>
      <c r="F192" s="54" t="s">
        <v>216</v>
      </c>
      <c r="G192" s="54"/>
      <c r="H192" s="17">
        <f>SUM(H193)</f>
        <v>1180.3</v>
      </c>
      <c r="I192" s="55"/>
      <c r="J192" s="55">
        <f>SUM(J193)</f>
        <v>0</v>
      </c>
      <c r="K192" s="55"/>
      <c r="L192" s="55">
        <f>SUM(L193)</f>
        <v>1180.3</v>
      </c>
    </row>
    <row r="193" spans="1:12" ht="12.75">
      <c r="A193" s="26"/>
      <c r="B193" s="26" t="s">
        <v>336</v>
      </c>
      <c r="C193" s="53">
        <v>992</v>
      </c>
      <c r="D193" s="54" t="s">
        <v>158</v>
      </c>
      <c r="E193" s="54" t="s">
        <v>158</v>
      </c>
      <c r="F193" s="54" t="s">
        <v>337</v>
      </c>
      <c r="G193" s="54"/>
      <c r="H193" s="17">
        <f>SUM(H194)</f>
        <v>1180.3</v>
      </c>
      <c r="I193" s="55">
        <f>SUM(J193+K193)</f>
        <v>0</v>
      </c>
      <c r="J193" s="55">
        <f>SUM(J194)</f>
        <v>0</v>
      </c>
      <c r="K193" s="55"/>
      <c r="L193" s="55">
        <f>SUM(H193+I193)</f>
        <v>1180.3</v>
      </c>
    </row>
    <row r="194" spans="1:12" ht="12.75">
      <c r="A194" s="26"/>
      <c r="B194" s="26" t="s">
        <v>194</v>
      </c>
      <c r="C194" s="53">
        <v>992</v>
      </c>
      <c r="D194" s="54" t="s">
        <v>460</v>
      </c>
      <c r="E194" s="54" t="s">
        <v>158</v>
      </c>
      <c r="F194" s="54" t="s">
        <v>337</v>
      </c>
      <c r="G194" s="54" t="s">
        <v>195</v>
      </c>
      <c r="H194" s="17">
        <v>1180.3</v>
      </c>
      <c r="I194" s="55">
        <f>SUM(J194+K194)</f>
        <v>0</v>
      </c>
      <c r="J194" s="55">
        <v>0</v>
      </c>
      <c r="K194" s="55"/>
      <c r="L194" s="55">
        <f>SUM(H194+I194)</f>
        <v>1180.3</v>
      </c>
    </row>
    <row r="195" spans="1:12" ht="12.75">
      <c r="A195" s="12" t="s">
        <v>160</v>
      </c>
      <c r="B195" s="12" t="s">
        <v>161</v>
      </c>
      <c r="C195" s="53">
        <v>992</v>
      </c>
      <c r="D195" s="51" t="s">
        <v>146</v>
      </c>
      <c r="E195" s="51"/>
      <c r="F195" s="51"/>
      <c r="G195" s="51"/>
      <c r="H195" s="13">
        <f>SUM(H196)</f>
        <v>38776.50000000001</v>
      </c>
      <c r="I195" s="55">
        <f>SUM(I196)</f>
        <v>0</v>
      </c>
      <c r="J195" s="55">
        <f>SUM(J196)</f>
        <v>0</v>
      </c>
      <c r="K195" s="55">
        <f>SUM(K196)</f>
        <v>0</v>
      </c>
      <c r="L195" s="48">
        <f>SUM(H195+I195)</f>
        <v>38776.50000000001</v>
      </c>
    </row>
    <row r="196" spans="1:12" ht="17.25" customHeight="1">
      <c r="A196" s="26"/>
      <c r="B196" s="26" t="s">
        <v>162</v>
      </c>
      <c r="C196" s="53">
        <v>992</v>
      </c>
      <c r="D196" s="54" t="s">
        <v>146</v>
      </c>
      <c r="E196" s="54" t="s">
        <v>125</v>
      </c>
      <c r="F196" s="54"/>
      <c r="G196" s="54"/>
      <c r="H196" s="17">
        <f>SUM(H197+H208+H220+H216)</f>
        <v>38776.50000000001</v>
      </c>
      <c r="I196" s="55">
        <f>SUM(J196+K196)</f>
        <v>0</v>
      </c>
      <c r="J196" s="55">
        <f>SUM(J197+J208+J220)</f>
        <v>0</v>
      </c>
      <c r="K196" s="55">
        <f>SUM(K197+K208+K220+K216)</f>
        <v>0</v>
      </c>
      <c r="L196" s="55">
        <f>SUM(H196+I196)</f>
        <v>38776.50000000001</v>
      </c>
    </row>
    <row r="197" spans="1:12" ht="35.25" customHeight="1">
      <c r="A197" s="26"/>
      <c r="B197" s="26" t="s">
        <v>338</v>
      </c>
      <c r="C197" s="53">
        <v>992</v>
      </c>
      <c r="D197" s="54" t="s">
        <v>146</v>
      </c>
      <c r="E197" s="54" t="s">
        <v>125</v>
      </c>
      <c r="F197" s="54" t="s">
        <v>339</v>
      </c>
      <c r="G197" s="54"/>
      <c r="H197" s="17">
        <f>SUM(H198+H205)</f>
        <v>19754.9</v>
      </c>
      <c r="I197" s="55">
        <f aca="true" t="shared" si="19" ref="I197:I213">SUM(J197+K197)</f>
        <v>0</v>
      </c>
      <c r="J197" s="55">
        <f>SUM(J198)</f>
        <v>0</v>
      </c>
      <c r="K197" s="55">
        <f>SUM(K198+K205)</f>
        <v>0</v>
      </c>
      <c r="L197" s="55">
        <f>SUM(H197+I197)</f>
        <v>19754.9</v>
      </c>
    </row>
    <row r="198" spans="1:12" ht="30.75" customHeight="1">
      <c r="A198" s="26"/>
      <c r="B198" s="26" t="s">
        <v>340</v>
      </c>
      <c r="C198" s="53">
        <v>992</v>
      </c>
      <c r="D198" s="54" t="s">
        <v>146</v>
      </c>
      <c r="E198" s="54" t="s">
        <v>125</v>
      </c>
      <c r="F198" s="54" t="s">
        <v>341</v>
      </c>
      <c r="G198" s="54"/>
      <c r="H198" s="17">
        <f>SUM(H200+H201+H203)</f>
        <v>19253.9</v>
      </c>
      <c r="I198" s="55">
        <f t="shared" si="19"/>
        <v>0</v>
      </c>
      <c r="J198" s="55">
        <f>SUM(J200+J201)</f>
        <v>0</v>
      </c>
      <c r="K198" s="55">
        <f>SUM(K199)</f>
        <v>0</v>
      </c>
      <c r="L198" s="55">
        <f aca="true" t="shared" si="20" ref="L198:L264">SUM(H198+I198)</f>
        <v>19253.9</v>
      </c>
    </row>
    <row r="199" spans="1:12" ht="52.5" customHeight="1">
      <c r="A199" s="26"/>
      <c r="B199" s="26" t="s">
        <v>342</v>
      </c>
      <c r="C199" s="53">
        <v>992</v>
      </c>
      <c r="D199" s="54" t="s">
        <v>146</v>
      </c>
      <c r="E199" s="54" t="s">
        <v>125</v>
      </c>
      <c r="F199" s="54" t="s">
        <v>343</v>
      </c>
      <c r="G199" s="54"/>
      <c r="H199" s="17">
        <f>SUM(H200)</f>
        <v>17028.9</v>
      </c>
      <c r="I199" s="55">
        <f t="shared" si="19"/>
        <v>0</v>
      </c>
      <c r="J199" s="55">
        <f>SUM(J200)</f>
        <v>0</v>
      </c>
      <c r="K199" s="55">
        <f>SUM(K200)</f>
        <v>0</v>
      </c>
      <c r="L199" s="55">
        <f>L200</f>
        <v>17028.9</v>
      </c>
    </row>
    <row r="200" spans="1:12" ht="62.25" customHeight="1">
      <c r="A200" s="26"/>
      <c r="B200" s="27" t="s">
        <v>461</v>
      </c>
      <c r="C200" s="53">
        <v>992</v>
      </c>
      <c r="D200" s="54" t="s">
        <v>146</v>
      </c>
      <c r="E200" s="54" t="s">
        <v>125</v>
      </c>
      <c r="F200" s="54" t="s">
        <v>343</v>
      </c>
      <c r="G200" s="54" t="s">
        <v>345</v>
      </c>
      <c r="H200" s="17">
        <v>17028.9</v>
      </c>
      <c r="I200" s="55">
        <f t="shared" si="19"/>
        <v>0</v>
      </c>
      <c r="J200" s="55">
        <v>0</v>
      </c>
      <c r="K200" s="55">
        <v>0</v>
      </c>
      <c r="L200" s="55">
        <f t="shared" si="20"/>
        <v>17028.9</v>
      </c>
    </row>
    <row r="201" spans="1:12" ht="12.75">
      <c r="A201" s="12"/>
      <c r="B201" s="26" t="s">
        <v>346</v>
      </c>
      <c r="C201" s="53">
        <v>992</v>
      </c>
      <c r="D201" s="54" t="s">
        <v>146</v>
      </c>
      <c r="E201" s="54" t="s">
        <v>125</v>
      </c>
      <c r="F201" s="54" t="s">
        <v>347</v>
      </c>
      <c r="G201" s="54"/>
      <c r="H201" s="17">
        <f>SUM(H202)</f>
        <v>1725</v>
      </c>
      <c r="I201" s="55">
        <f t="shared" si="19"/>
        <v>0</v>
      </c>
      <c r="J201" s="55">
        <f>SUM(J202)</f>
        <v>0</v>
      </c>
      <c r="K201" s="55"/>
      <c r="L201" s="55">
        <f t="shared" si="20"/>
        <v>1725</v>
      </c>
    </row>
    <row r="202" spans="1:12" ht="12.75">
      <c r="A202" s="12"/>
      <c r="B202" s="26" t="s">
        <v>348</v>
      </c>
      <c r="C202" s="53">
        <v>992</v>
      </c>
      <c r="D202" s="54" t="s">
        <v>146</v>
      </c>
      <c r="E202" s="54" t="s">
        <v>125</v>
      </c>
      <c r="F202" s="54" t="s">
        <v>347</v>
      </c>
      <c r="G202" s="54" t="s">
        <v>349</v>
      </c>
      <c r="H202" s="17">
        <v>1725</v>
      </c>
      <c r="I202" s="55">
        <f t="shared" si="19"/>
        <v>0</v>
      </c>
      <c r="J202" s="55">
        <v>0</v>
      </c>
      <c r="K202" s="55"/>
      <c r="L202" s="55">
        <f t="shared" si="20"/>
        <v>1725</v>
      </c>
    </row>
    <row r="203" spans="1:12" ht="12.75">
      <c r="A203" s="12"/>
      <c r="B203" s="26" t="s">
        <v>350</v>
      </c>
      <c r="C203" s="53">
        <v>992</v>
      </c>
      <c r="D203" s="54" t="s">
        <v>146</v>
      </c>
      <c r="E203" s="54" t="s">
        <v>125</v>
      </c>
      <c r="F203" s="54" t="s">
        <v>351</v>
      </c>
      <c r="G203" s="54"/>
      <c r="H203" s="88">
        <f>SUM(H204)</f>
        <v>500</v>
      </c>
      <c r="I203" s="31">
        <f t="shared" si="19"/>
        <v>0</v>
      </c>
      <c r="J203" s="31">
        <f>SUM(J204)</f>
        <v>0</v>
      </c>
      <c r="K203" s="31"/>
      <c r="L203" s="31">
        <f t="shared" si="20"/>
        <v>500</v>
      </c>
    </row>
    <row r="204" spans="1:12" ht="12.75">
      <c r="A204" s="12"/>
      <c r="B204" s="26" t="s">
        <v>348</v>
      </c>
      <c r="C204" s="53">
        <v>992</v>
      </c>
      <c r="D204" s="54" t="s">
        <v>146</v>
      </c>
      <c r="E204" s="54" t="s">
        <v>125</v>
      </c>
      <c r="F204" s="54" t="s">
        <v>351</v>
      </c>
      <c r="G204" s="54" t="s">
        <v>349</v>
      </c>
      <c r="H204" s="88">
        <v>500</v>
      </c>
      <c r="I204" s="31">
        <f t="shared" si="19"/>
        <v>0</v>
      </c>
      <c r="J204" s="31">
        <v>0</v>
      </c>
      <c r="K204" s="31"/>
      <c r="L204" s="31">
        <f t="shared" si="20"/>
        <v>500</v>
      </c>
    </row>
    <row r="205" spans="1:12" ht="46.5" customHeight="1">
      <c r="A205" s="12"/>
      <c r="B205" s="26" t="s">
        <v>352</v>
      </c>
      <c r="C205" s="53">
        <v>992</v>
      </c>
      <c r="D205" s="54" t="s">
        <v>146</v>
      </c>
      <c r="E205" s="54" t="s">
        <v>125</v>
      </c>
      <c r="F205" s="54" t="s">
        <v>353</v>
      </c>
      <c r="G205" s="54"/>
      <c r="H205" s="17">
        <f>SUM(H206)</f>
        <v>501</v>
      </c>
      <c r="I205" s="55">
        <f t="shared" si="19"/>
        <v>0</v>
      </c>
      <c r="J205" s="55">
        <f>SUM(J206)</f>
        <v>0</v>
      </c>
      <c r="K205" s="55">
        <f>SUM(K206)</f>
        <v>0</v>
      </c>
      <c r="L205" s="55">
        <f t="shared" si="20"/>
        <v>501</v>
      </c>
    </row>
    <row r="206" spans="1:12" ht="12.75">
      <c r="A206" s="12"/>
      <c r="B206" s="26" t="s">
        <v>354</v>
      </c>
      <c r="C206" s="53">
        <v>992</v>
      </c>
      <c r="D206" s="54" t="s">
        <v>146</v>
      </c>
      <c r="E206" s="54" t="s">
        <v>125</v>
      </c>
      <c r="F206" s="54" t="s">
        <v>353</v>
      </c>
      <c r="G206" s="54"/>
      <c r="H206" s="17">
        <f>SUM(H207)</f>
        <v>501</v>
      </c>
      <c r="I206" s="17">
        <f>SUM(I207)</f>
        <v>0</v>
      </c>
      <c r="J206" s="17">
        <f>SUM(J207)</f>
        <v>0</v>
      </c>
      <c r="K206" s="17">
        <f>SUM(K207)</f>
        <v>0</v>
      </c>
      <c r="L206" s="17">
        <f>SUM(L207)</f>
        <v>501</v>
      </c>
    </row>
    <row r="207" spans="1:12" ht="31.5" customHeight="1">
      <c r="A207" s="26"/>
      <c r="B207" s="26" t="s">
        <v>355</v>
      </c>
      <c r="C207" s="53">
        <v>992</v>
      </c>
      <c r="D207" s="54" t="s">
        <v>146</v>
      </c>
      <c r="E207" s="54" t="s">
        <v>125</v>
      </c>
      <c r="F207" s="54" t="s">
        <v>353</v>
      </c>
      <c r="G207" s="54" t="s">
        <v>356</v>
      </c>
      <c r="H207" s="17">
        <v>501</v>
      </c>
      <c r="I207" s="55">
        <f>SUM(J207+K207)</f>
        <v>0</v>
      </c>
      <c r="J207" s="55">
        <v>0</v>
      </c>
      <c r="K207" s="55">
        <v>0</v>
      </c>
      <c r="L207" s="55">
        <f>SUM(H207+I207)</f>
        <v>501</v>
      </c>
    </row>
    <row r="208" spans="1:12" ht="15.75" customHeight="1">
      <c r="A208" s="26"/>
      <c r="B208" s="26" t="s">
        <v>357</v>
      </c>
      <c r="C208" s="53">
        <v>992</v>
      </c>
      <c r="D208" s="54" t="s">
        <v>146</v>
      </c>
      <c r="E208" s="54" t="s">
        <v>125</v>
      </c>
      <c r="F208" s="54" t="s">
        <v>358</v>
      </c>
      <c r="G208" s="54"/>
      <c r="H208" s="17">
        <f>SUM(H209)</f>
        <v>10797.7</v>
      </c>
      <c r="I208" s="55">
        <f t="shared" si="19"/>
        <v>0</v>
      </c>
      <c r="J208" s="55">
        <f>SUM(J209)</f>
        <v>0</v>
      </c>
      <c r="K208" s="55">
        <f>SUM(K209)</f>
        <v>0</v>
      </c>
      <c r="L208" s="55">
        <f t="shared" si="20"/>
        <v>10797.7</v>
      </c>
    </row>
    <row r="209" spans="1:12" ht="12.75">
      <c r="A209" s="26"/>
      <c r="B209" s="26" t="s">
        <v>359</v>
      </c>
      <c r="C209" s="53">
        <v>992</v>
      </c>
      <c r="D209" s="54" t="s">
        <v>146</v>
      </c>
      <c r="E209" s="54" t="s">
        <v>125</v>
      </c>
      <c r="F209" s="54" t="s">
        <v>360</v>
      </c>
      <c r="G209" s="54"/>
      <c r="H209" s="17">
        <f>SUM(H211+H212+H214)</f>
        <v>10797.7</v>
      </c>
      <c r="I209" s="55">
        <f t="shared" si="19"/>
        <v>0</v>
      </c>
      <c r="J209" s="55">
        <f>SUM(J211+J214+J212)</f>
        <v>0</v>
      </c>
      <c r="K209" s="55">
        <f>SUM(K210)</f>
        <v>0</v>
      </c>
      <c r="L209" s="55">
        <f t="shared" si="20"/>
        <v>10797.7</v>
      </c>
    </row>
    <row r="210" spans="1:12" ht="47.25" customHeight="1">
      <c r="A210" s="26"/>
      <c r="B210" s="26" t="s">
        <v>462</v>
      </c>
      <c r="C210" s="53">
        <v>992</v>
      </c>
      <c r="D210" s="54" t="s">
        <v>146</v>
      </c>
      <c r="E210" s="54" t="s">
        <v>125</v>
      </c>
      <c r="F210" s="54" t="s">
        <v>361</v>
      </c>
      <c r="G210" s="54"/>
      <c r="H210" s="17">
        <f>SUM(H211)</f>
        <v>10547.7</v>
      </c>
      <c r="I210" s="55">
        <f>SUM(J210+K210)</f>
        <v>0</v>
      </c>
      <c r="J210" s="55">
        <f>SUM(J211)</f>
        <v>0</v>
      </c>
      <c r="K210" s="55">
        <f>SUM(K211)</f>
        <v>0</v>
      </c>
      <c r="L210" s="55">
        <f>L211</f>
        <v>10547.7</v>
      </c>
    </row>
    <row r="211" spans="1:12" ht="12.75">
      <c r="A211" s="12"/>
      <c r="B211" s="27" t="s">
        <v>459</v>
      </c>
      <c r="C211" s="53">
        <v>992</v>
      </c>
      <c r="D211" s="54" t="s">
        <v>146</v>
      </c>
      <c r="E211" s="54" t="s">
        <v>125</v>
      </c>
      <c r="F211" s="54" t="s">
        <v>361</v>
      </c>
      <c r="G211" s="54" t="s">
        <v>334</v>
      </c>
      <c r="H211" s="17">
        <v>10547.7</v>
      </c>
      <c r="I211" s="55">
        <f t="shared" si="19"/>
        <v>0</v>
      </c>
      <c r="J211" s="55">
        <v>0</v>
      </c>
      <c r="K211" s="55">
        <v>0</v>
      </c>
      <c r="L211" s="55">
        <f t="shared" si="20"/>
        <v>10547.7</v>
      </c>
    </row>
    <row r="212" spans="1:12" ht="12.75">
      <c r="A212" s="26"/>
      <c r="B212" s="26" t="s">
        <v>346</v>
      </c>
      <c r="C212" s="53">
        <v>992</v>
      </c>
      <c r="D212" s="54" t="s">
        <v>146</v>
      </c>
      <c r="E212" s="54" t="s">
        <v>125</v>
      </c>
      <c r="F212" s="54" t="s">
        <v>362</v>
      </c>
      <c r="G212" s="54"/>
      <c r="H212" s="17">
        <f>SUM(H213)</f>
        <v>250</v>
      </c>
      <c r="I212" s="55">
        <f t="shared" si="19"/>
        <v>0</v>
      </c>
      <c r="J212" s="55">
        <f>SUM(J213)</f>
        <v>0</v>
      </c>
      <c r="K212" s="55"/>
      <c r="L212" s="55">
        <f t="shared" si="20"/>
        <v>250</v>
      </c>
    </row>
    <row r="213" spans="1:12" ht="12.75">
      <c r="A213" s="26"/>
      <c r="B213" s="26" t="s">
        <v>355</v>
      </c>
      <c r="C213" s="53">
        <v>992</v>
      </c>
      <c r="D213" s="54" t="s">
        <v>146</v>
      </c>
      <c r="E213" s="54" t="s">
        <v>125</v>
      </c>
      <c r="F213" s="54" t="s">
        <v>362</v>
      </c>
      <c r="G213" s="54" t="s">
        <v>356</v>
      </c>
      <c r="H213" s="17">
        <v>250</v>
      </c>
      <c r="I213" s="55">
        <f t="shared" si="19"/>
        <v>0</v>
      </c>
      <c r="J213" s="55">
        <v>0</v>
      </c>
      <c r="K213" s="55"/>
      <c r="L213" s="55">
        <f t="shared" si="20"/>
        <v>250</v>
      </c>
    </row>
    <row r="214" spans="1:12" ht="12.75" hidden="1">
      <c r="A214" s="26"/>
      <c r="B214" s="26" t="s">
        <v>350</v>
      </c>
      <c r="C214" s="53">
        <v>992</v>
      </c>
      <c r="D214" s="54" t="s">
        <v>146</v>
      </c>
      <c r="E214" s="54" t="s">
        <v>125</v>
      </c>
      <c r="F214" s="54" t="s">
        <v>363</v>
      </c>
      <c r="G214" s="54"/>
      <c r="H214" s="17">
        <f>SUM(H215)</f>
        <v>0</v>
      </c>
      <c r="I214" s="55">
        <f>SUM(J214+K214)</f>
        <v>0</v>
      </c>
      <c r="J214" s="55">
        <f>SUM(J215)</f>
        <v>0</v>
      </c>
      <c r="K214" s="55"/>
      <c r="L214" s="55">
        <f t="shared" si="20"/>
        <v>0</v>
      </c>
    </row>
    <row r="215" spans="1:12" ht="30.75" customHeight="1" hidden="1">
      <c r="A215" s="26"/>
      <c r="B215" s="26" t="s">
        <v>355</v>
      </c>
      <c r="C215" s="53">
        <v>992</v>
      </c>
      <c r="D215" s="54" t="s">
        <v>146</v>
      </c>
      <c r="E215" s="54" t="s">
        <v>125</v>
      </c>
      <c r="F215" s="54" t="s">
        <v>363</v>
      </c>
      <c r="G215" s="54" t="s">
        <v>356</v>
      </c>
      <c r="H215" s="17">
        <v>0</v>
      </c>
      <c r="I215" s="55">
        <f>SUM(J215+K215)</f>
        <v>0</v>
      </c>
      <c r="J215" s="55">
        <v>0</v>
      </c>
      <c r="K215" s="55"/>
      <c r="L215" s="55">
        <f t="shared" si="20"/>
        <v>0</v>
      </c>
    </row>
    <row r="216" spans="1:12" ht="15" customHeight="1">
      <c r="A216" s="26"/>
      <c r="B216" s="26" t="s">
        <v>280</v>
      </c>
      <c r="C216" s="54" t="s">
        <v>445</v>
      </c>
      <c r="D216" s="54" t="s">
        <v>146</v>
      </c>
      <c r="E216" s="54" t="s">
        <v>125</v>
      </c>
      <c r="F216" s="54" t="s">
        <v>308</v>
      </c>
      <c r="G216" s="54"/>
      <c r="H216" s="88">
        <f>SUM(H217)</f>
        <v>3890.4</v>
      </c>
      <c r="I216" s="31">
        <f>SUM(I217)</f>
        <v>0</v>
      </c>
      <c r="J216" s="31">
        <f>SUM(J217)</f>
        <v>0</v>
      </c>
      <c r="K216" s="31">
        <f>SUM(K217)</f>
        <v>0</v>
      </c>
      <c r="L216" s="31">
        <f t="shared" si="20"/>
        <v>3890.4</v>
      </c>
    </row>
    <row r="217" spans="1:12" ht="45.75" customHeight="1">
      <c r="A217" s="26"/>
      <c r="B217" s="26" t="s">
        <v>463</v>
      </c>
      <c r="C217" s="54" t="s">
        <v>445</v>
      </c>
      <c r="D217" s="54" t="s">
        <v>146</v>
      </c>
      <c r="E217" s="54" t="s">
        <v>125</v>
      </c>
      <c r="F217" s="54" t="s">
        <v>366</v>
      </c>
      <c r="G217" s="54"/>
      <c r="H217" s="17">
        <f>SUM(H218+H219)</f>
        <v>3890.4</v>
      </c>
      <c r="I217" s="55">
        <f aca="true" t="shared" si="21" ref="I217:I227">SUM(J217+K217)</f>
        <v>0</v>
      </c>
      <c r="J217" s="55">
        <f>SUM(J218+J219)</f>
        <v>0</v>
      </c>
      <c r="K217" s="55">
        <f>SUM(K218:K219)</f>
        <v>0</v>
      </c>
      <c r="L217" s="31">
        <f t="shared" si="20"/>
        <v>3890.4</v>
      </c>
    </row>
    <row r="218" spans="1:12" ht="30.75" customHeight="1">
      <c r="A218" s="26"/>
      <c r="B218" s="26" t="s">
        <v>348</v>
      </c>
      <c r="C218" s="54" t="s">
        <v>445</v>
      </c>
      <c r="D218" s="82" t="s">
        <v>146</v>
      </c>
      <c r="E218" s="82" t="s">
        <v>125</v>
      </c>
      <c r="F218" s="54" t="s">
        <v>366</v>
      </c>
      <c r="G218" s="82" t="s">
        <v>349</v>
      </c>
      <c r="H218" s="17">
        <v>2390.4</v>
      </c>
      <c r="I218" s="55">
        <f t="shared" si="21"/>
        <v>0</v>
      </c>
      <c r="J218" s="55">
        <v>0</v>
      </c>
      <c r="K218" s="55">
        <v>0</v>
      </c>
      <c r="L218" s="55">
        <f t="shared" si="20"/>
        <v>2390.4</v>
      </c>
    </row>
    <row r="219" spans="1:12" ht="30.75" customHeight="1">
      <c r="A219" s="26"/>
      <c r="B219" s="26" t="s">
        <v>355</v>
      </c>
      <c r="C219" s="54">
        <v>992</v>
      </c>
      <c r="D219" s="82" t="s">
        <v>146</v>
      </c>
      <c r="E219" s="82" t="s">
        <v>125</v>
      </c>
      <c r="F219" s="54" t="s">
        <v>366</v>
      </c>
      <c r="G219" s="82" t="s">
        <v>356</v>
      </c>
      <c r="H219" s="17">
        <v>1500</v>
      </c>
      <c r="I219" s="55">
        <f t="shared" si="21"/>
        <v>0</v>
      </c>
      <c r="J219" s="55">
        <v>0</v>
      </c>
      <c r="K219" s="55">
        <v>0</v>
      </c>
      <c r="L219" s="55">
        <f t="shared" si="20"/>
        <v>1500</v>
      </c>
    </row>
    <row r="220" spans="1:12" ht="30" customHeight="1">
      <c r="A220" s="26"/>
      <c r="B220" s="26" t="s">
        <v>213</v>
      </c>
      <c r="C220" s="53">
        <v>992</v>
      </c>
      <c r="D220" s="54" t="s">
        <v>146</v>
      </c>
      <c r="E220" s="54" t="s">
        <v>125</v>
      </c>
      <c r="F220" s="54" t="s">
        <v>214</v>
      </c>
      <c r="G220" s="54" t="s">
        <v>367</v>
      </c>
      <c r="H220" s="17">
        <f>SUM(H221)</f>
        <v>4333.5</v>
      </c>
      <c r="I220" s="55">
        <f t="shared" si="21"/>
        <v>0</v>
      </c>
      <c r="J220" s="55">
        <f>SUM(J221)</f>
        <v>0</v>
      </c>
      <c r="K220" s="55"/>
      <c r="L220" s="55">
        <f t="shared" si="20"/>
        <v>4333.5</v>
      </c>
    </row>
    <row r="221" spans="1:12" ht="16.5" customHeight="1">
      <c r="A221" s="26"/>
      <c r="B221" s="26" t="s">
        <v>215</v>
      </c>
      <c r="C221" s="53">
        <v>992</v>
      </c>
      <c r="D221" s="54" t="s">
        <v>146</v>
      </c>
      <c r="E221" s="54" t="s">
        <v>125</v>
      </c>
      <c r="F221" s="54" t="s">
        <v>216</v>
      </c>
      <c r="G221" s="54"/>
      <c r="H221" s="17">
        <f>SUM(H222+H224+H226+H228)</f>
        <v>4333.5</v>
      </c>
      <c r="I221" s="55">
        <f t="shared" si="21"/>
        <v>0</v>
      </c>
      <c r="J221" s="55">
        <f>SUM(J222+J224+J226+J228)</f>
        <v>0</v>
      </c>
      <c r="K221" s="55"/>
      <c r="L221" s="55">
        <f t="shared" si="20"/>
        <v>4333.5</v>
      </c>
    </row>
    <row r="222" spans="1:12" ht="31.5" customHeight="1">
      <c r="A222" s="26"/>
      <c r="B222" s="26" t="s">
        <v>368</v>
      </c>
      <c r="C222" s="53">
        <v>992</v>
      </c>
      <c r="D222" s="54" t="s">
        <v>146</v>
      </c>
      <c r="E222" s="54" t="s">
        <v>125</v>
      </c>
      <c r="F222" s="54" t="s">
        <v>369</v>
      </c>
      <c r="G222" s="54"/>
      <c r="H222" s="17">
        <f>SUM(H223)</f>
        <v>2574</v>
      </c>
      <c r="I222" s="55">
        <f t="shared" si="21"/>
        <v>0</v>
      </c>
      <c r="J222" s="55">
        <f>SUM(J223)</f>
        <v>0</v>
      </c>
      <c r="K222" s="55"/>
      <c r="L222" s="55">
        <f t="shared" si="20"/>
        <v>2574</v>
      </c>
    </row>
    <row r="223" spans="1:12" ht="12.75">
      <c r="A223" s="26"/>
      <c r="B223" s="26" t="s">
        <v>194</v>
      </c>
      <c r="C223" s="53">
        <v>992</v>
      </c>
      <c r="D223" s="54" t="s">
        <v>146</v>
      </c>
      <c r="E223" s="54" t="s">
        <v>125</v>
      </c>
      <c r="F223" s="54" t="s">
        <v>369</v>
      </c>
      <c r="G223" s="54" t="s">
        <v>195</v>
      </c>
      <c r="H223" s="17">
        <v>2574</v>
      </c>
      <c r="I223" s="55">
        <f t="shared" si="21"/>
        <v>0</v>
      </c>
      <c r="J223" s="55">
        <v>0</v>
      </c>
      <c r="K223" s="55"/>
      <c r="L223" s="55">
        <f t="shared" si="20"/>
        <v>2574</v>
      </c>
    </row>
    <row r="224" spans="1:12" ht="12.75">
      <c r="A224" s="26"/>
      <c r="B224" s="26" t="s">
        <v>370</v>
      </c>
      <c r="C224" s="53">
        <v>992</v>
      </c>
      <c r="D224" s="54" t="s">
        <v>146</v>
      </c>
      <c r="E224" s="54" t="s">
        <v>125</v>
      </c>
      <c r="F224" s="54" t="s">
        <v>371</v>
      </c>
      <c r="G224" s="54"/>
      <c r="H224" s="17">
        <f>SUM(H225)</f>
        <v>694.3</v>
      </c>
      <c r="I224" s="55">
        <f t="shared" si="21"/>
        <v>0</v>
      </c>
      <c r="J224" s="55">
        <f>SUM(J225)</f>
        <v>0</v>
      </c>
      <c r="K224" s="55"/>
      <c r="L224" s="55">
        <f t="shared" si="20"/>
        <v>694.3</v>
      </c>
    </row>
    <row r="225" spans="1:12" ht="33" customHeight="1">
      <c r="A225" s="26"/>
      <c r="B225" s="26" t="s">
        <v>194</v>
      </c>
      <c r="C225" s="53">
        <v>992</v>
      </c>
      <c r="D225" s="54" t="s">
        <v>146</v>
      </c>
      <c r="E225" s="54" t="s">
        <v>125</v>
      </c>
      <c r="F225" s="54" t="s">
        <v>371</v>
      </c>
      <c r="G225" s="54" t="s">
        <v>195</v>
      </c>
      <c r="H225" s="17">
        <v>694.3</v>
      </c>
      <c r="I225" s="55">
        <f t="shared" si="21"/>
        <v>0</v>
      </c>
      <c r="J225" s="55">
        <v>0</v>
      </c>
      <c r="K225" s="55"/>
      <c r="L225" s="55">
        <f t="shared" si="20"/>
        <v>694.3</v>
      </c>
    </row>
    <row r="226" spans="1:12" ht="45" customHeight="1">
      <c r="A226" s="26"/>
      <c r="B226" s="26" t="s">
        <v>464</v>
      </c>
      <c r="C226" s="53">
        <v>992</v>
      </c>
      <c r="D226" s="54" t="s">
        <v>146</v>
      </c>
      <c r="E226" s="54" t="s">
        <v>125</v>
      </c>
      <c r="F226" s="54" t="s">
        <v>373</v>
      </c>
      <c r="G226" s="54"/>
      <c r="H226" s="17">
        <f>SUM(H227)</f>
        <v>683.4</v>
      </c>
      <c r="I226" s="55">
        <f t="shared" si="21"/>
        <v>0</v>
      </c>
      <c r="J226" s="55">
        <f>SUM(J227)</f>
        <v>0</v>
      </c>
      <c r="K226" s="55"/>
      <c r="L226" s="55">
        <f t="shared" si="20"/>
        <v>683.4</v>
      </c>
    </row>
    <row r="227" spans="1:12" ht="30.75" customHeight="1">
      <c r="A227" s="26"/>
      <c r="B227" s="26" t="s">
        <v>194</v>
      </c>
      <c r="C227" s="53">
        <v>992</v>
      </c>
      <c r="D227" s="54" t="s">
        <v>146</v>
      </c>
      <c r="E227" s="54" t="s">
        <v>125</v>
      </c>
      <c r="F227" s="54" t="s">
        <v>373</v>
      </c>
      <c r="G227" s="54" t="s">
        <v>195</v>
      </c>
      <c r="H227" s="17">
        <v>683.4</v>
      </c>
      <c r="I227" s="55">
        <f t="shared" si="21"/>
        <v>0</v>
      </c>
      <c r="J227" s="55">
        <v>0</v>
      </c>
      <c r="K227" s="55"/>
      <c r="L227" s="55">
        <f t="shared" si="20"/>
        <v>683.4</v>
      </c>
    </row>
    <row r="228" spans="1:12" ht="62.25" customHeight="1">
      <c r="A228" s="26"/>
      <c r="B228" s="26" t="s">
        <v>465</v>
      </c>
      <c r="C228" s="53">
        <v>992</v>
      </c>
      <c r="D228" s="54" t="s">
        <v>146</v>
      </c>
      <c r="E228" s="54" t="s">
        <v>125</v>
      </c>
      <c r="F228" s="54" t="s">
        <v>375</v>
      </c>
      <c r="G228" s="54"/>
      <c r="H228" s="88">
        <f>SUM(H229+H230)</f>
        <v>381.8</v>
      </c>
      <c r="I228" s="88">
        <f>SUM(I229+I230)</f>
        <v>0</v>
      </c>
      <c r="J228" s="88">
        <f>SUM(J229+J230)</f>
        <v>0</v>
      </c>
      <c r="K228" s="88">
        <f>SUM(K229+K230)</f>
        <v>0</v>
      </c>
      <c r="L228" s="88">
        <f>SUM(L229+L230)</f>
        <v>381.8</v>
      </c>
    </row>
    <row r="229" spans="1:12" ht="30" customHeight="1">
      <c r="A229" s="26"/>
      <c r="B229" s="26" t="s">
        <v>348</v>
      </c>
      <c r="C229" s="53">
        <v>992</v>
      </c>
      <c r="D229" s="82" t="s">
        <v>146</v>
      </c>
      <c r="E229" s="54" t="s">
        <v>125</v>
      </c>
      <c r="F229" s="54" t="s">
        <v>375</v>
      </c>
      <c r="G229" s="82" t="s">
        <v>349</v>
      </c>
      <c r="H229" s="17">
        <v>196.9</v>
      </c>
      <c r="I229" s="55">
        <f>SUM(J229+K229)</f>
        <v>0</v>
      </c>
      <c r="J229" s="55">
        <v>0</v>
      </c>
      <c r="K229" s="55"/>
      <c r="L229" s="55">
        <f>SUM(H229+I229)</f>
        <v>196.9</v>
      </c>
    </row>
    <row r="230" spans="1:12" ht="30" customHeight="1">
      <c r="A230" s="26"/>
      <c r="B230" s="26" t="s">
        <v>355</v>
      </c>
      <c r="C230" s="53">
        <v>992</v>
      </c>
      <c r="D230" s="82" t="s">
        <v>146</v>
      </c>
      <c r="E230" s="54" t="s">
        <v>125</v>
      </c>
      <c r="F230" s="54" t="s">
        <v>375</v>
      </c>
      <c r="G230" s="82" t="s">
        <v>356</v>
      </c>
      <c r="H230" s="17">
        <v>184.9</v>
      </c>
      <c r="I230" s="55">
        <f>SUM(J230+K230)</f>
        <v>0</v>
      </c>
      <c r="J230" s="55">
        <v>0</v>
      </c>
      <c r="K230" s="55"/>
      <c r="L230" s="55">
        <f>SUM(H230+I230)</f>
        <v>184.9</v>
      </c>
    </row>
    <row r="231" spans="1:12" ht="16.5" customHeight="1">
      <c r="A231" s="92" t="s">
        <v>163</v>
      </c>
      <c r="B231" s="12" t="s">
        <v>164</v>
      </c>
      <c r="C231" s="53">
        <v>992</v>
      </c>
      <c r="D231" s="51" t="s">
        <v>140</v>
      </c>
      <c r="E231" s="51"/>
      <c r="F231" s="51"/>
      <c r="G231" s="51"/>
      <c r="H231" s="13">
        <f>SUM(H232)</f>
        <v>8131.1</v>
      </c>
      <c r="I231" s="13">
        <f>SUM(I232)</f>
        <v>0</v>
      </c>
      <c r="J231" s="13">
        <f>SUM(J232)</f>
        <v>0</v>
      </c>
      <c r="K231" s="13">
        <f>SUM(K232)</f>
        <v>0</v>
      </c>
      <c r="L231" s="13">
        <f>SUM(L232)</f>
        <v>8131.1</v>
      </c>
    </row>
    <row r="232" spans="1:12" ht="15" customHeight="1">
      <c r="A232" s="64"/>
      <c r="B232" s="26" t="s">
        <v>165</v>
      </c>
      <c r="C232" s="53">
        <v>992</v>
      </c>
      <c r="D232" s="54" t="s">
        <v>140</v>
      </c>
      <c r="E232" s="54" t="s">
        <v>136</v>
      </c>
      <c r="F232" s="54"/>
      <c r="G232" s="54"/>
      <c r="H232" s="17">
        <f>SUM(H233+H249)</f>
        <v>8131.1</v>
      </c>
      <c r="I232" s="17">
        <f>SUM(I233+I249)</f>
        <v>0</v>
      </c>
      <c r="J232" s="17">
        <f>SUM(J233+J249)</f>
        <v>0</v>
      </c>
      <c r="K232" s="17">
        <f>SUM(K233+K249)</f>
        <v>0</v>
      </c>
      <c r="L232" s="17">
        <f>SUM(L233+L249)</f>
        <v>8131.1</v>
      </c>
    </row>
    <row r="233" spans="1:12" ht="30.75" customHeight="1">
      <c r="A233" s="64"/>
      <c r="B233" s="26" t="s">
        <v>213</v>
      </c>
      <c r="C233" s="53">
        <v>992</v>
      </c>
      <c r="D233" s="54" t="s">
        <v>140</v>
      </c>
      <c r="E233" s="54" t="s">
        <v>136</v>
      </c>
      <c r="F233" s="54" t="s">
        <v>214</v>
      </c>
      <c r="G233" s="54"/>
      <c r="H233" s="17">
        <f>SUM(H234)</f>
        <v>5653.700000000001</v>
      </c>
      <c r="I233" s="55">
        <f>SUM(J233+K233)</f>
        <v>0</v>
      </c>
      <c r="J233" s="55">
        <f>SUM(J234)</f>
        <v>0</v>
      </c>
      <c r="K233" s="55"/>
      <c r="L233" s="55">
        <f t="shared" si="20"/>
        <v>5653.700000000001</v>
      </c>
    </row>
    <row r="234" spans="1:12" ht="17.25" customHeight="1">
      <c r="A234" s="64"/>
      <c r="B234" s="26" t="s">
        <v>215</v>
      </c>
      <c r="C234" s="53">
        <v>992</v>
      </c>
      <c r="D234" s="54" t="s">
        <v>140</v>
      </c>
      <c r="E234" s="54" t="s">
        <v>136</v>
      </c>
      <c r="F234" s="54" t="s">
        <v>216</v>
      </c>
      <c r="G234" s="54"/>
      <c r="H234" s="17">
        <f>SUM(H235+H239+H237+H241+H243+H245+H247)</f>
        <v>5653.700000000001</v>
      </c>
      <c r="I234" s="17">
        <f>SUM(I235+I239+I237+I241+I243+I245+I247)</f>
        <v>0</v>
      </c>
      <c r="J234" s="17">
        <f>SUM(J235+J239+J237+J241+J243+J245+J247)</f>
        <v>0</v>
      </c>
      <c r="K234" s="17">
        <f>SUM(K235+K239+K237+K241+K243+K245+K247)</f>
        <v>0</v>
      </c>
      <c r="L234" s="17">
        <f>SUM(L235+L239+L237+L241+L243+L245+L247)</f>
        <v>5653.700000000001</v>
      </c>
    </row>
    <row r="235" spans="1:12" ht="12.75" hidden="1">
      <c r="A235" s="64"/>
      <c r="B235" s="26" t="s">
        <v>466</v>
      </c>
      <c r="C235" s="53">
        <v>992</v>
      </c>
      <c r="D235" s="54" t="s">
        <v>140</v>
      </c>
      <c r="E235" s="54" t="s">
        <v>136</v>
      </c>
      <c r="F235" s="54" t="s">
        <v>216</v>
      </c>
      <c r="G235" s="54"/>
      <c r="H235" s="17">
        <f>SUM(H236)</f>
        <v>0</v>
      </c>
      <c r="I235" s="55">
        <f aca="true" t="shared" si="22" ref="I235:I241">SUM(J235+K235)</f>
        <v>0</v>
      </c>
      <c r="J235" s="55">
        <f>SUM(J236)</f>
        <v>0</v>
      </c>
      <c r="K235" s="55"/>
      <c r="L235" s="55">
        <f t="shared" si="20"/>
        <v>0</v>
      </c>
    </row>
    <row r="236" spans="1:12" ht="12.75" hidden="1">
      <c r="A236" s="64"/>
      <c r="B236" s="26" t="s">
        <v>377</v>
      </c>
      <c r="C236" s="53">
        <v>992</v>
      </c>
      <c r="D236" s="54" t="s">
        <v>140</v>
      </c>
      <c r="E236" s="54" t="s">
        <v>136</v>
      </c>
      <c r="F236" s="54" t="s">
        <v>216</v>
      </c>
      <c r="G236" s="54" t="s">
        <v>378</v>
      </c>
      <c r="H236" s="17">
        <v>0</v>
      </c>
      <c r="I236" s="55">
        <f t="shared" si="22"/>
        <v>0</v>
      </c>
      <c r="J236" s="55">
        <v>0</v>
      </c>
      <c r="K236" s="55"/>
      <c r="L236" s="55">
        <f t="shared" si="20"/>
        <v>0</v>
      </c>
    </row>
    <row r="237" spans="1:12" ht="78" customHeight="1">
      <c r="A237" s="64"/>
      <c r="B237" s="26" t="s">
        <v>379</v>
      </c>
      <c r="C237" s="53">
        <v>992</v>
      </c>
      <c r="D237" s="54" t="s">
        <v>140</v>
      </c>
      <c r="E237" s="54" t="s">
        <v>136</v>
      </c>
      <c r="F237" s="54" t="s">
        <v>380</v>
      </c>
      <c r="G237" s="54"/>
      <c r="H237" s="17">
        <f>SUM(H238)</f>
        <v>305.7</v>
      </c>
      <c r="I237" s="55">
        <f t="shared" si="22"/>
        <v>0</v>
      </c>
      <c r="J237" s="55">
        <f>SUM(J238)</f>
        <v>0</v>
      </c>
      <c r="K237" s="55"/>
      <c r="L237" s="55">
        <f t="shared" si="20"/>
        <v>305.7</v>
      </c>
    </row>
    <row r="238" spans="1:12" ht="31.5" customHeight="1">
      <c r="A238" s="64"/>
      <c r="B238" s="26" t="s">
        <v>381</v>
      </c>
      <c r="C238" s="53">
        <v>992</v>
      </c>
      <c r="D238" s="54" t="s">
        <v>140</v>
      </c>
      <c r="E238" s="54" t="s">
        <v>136</v>
      </c>
      <c r="F238" s="54" t="s">
        <v>380</v>
      </c>
      <c r="G238" s="54" t="s">
        <v>382</v>
      </c>
      <c r="H238" s="17">
        <v>305.7</v>
      </c>
      <c r="I238" s="55">
        <f t="shared" si="22"/>
        <v>0</v>
      </c>
      <c r="J238" s="55">
        <v>0</v>
      </c>
      <c r="K238" s="55"/>
      <c r="L238" s="55">
        <f t="shared" si="20"/>
        <v>305.7</v>
      </c>
    </row>
    <row r="239" spans="1:12" ht="93" customHeight="1">
      <c r="A239" s="64"/>
      <c r="B239" s="26" t="s">
        <v>467</v>
      </c>
      <c r="C239" s="53">
        <v>992</v>
      </c>
      <c r="D239" s="54" t="s">
        <v>140</v>
      </c>
      <c r="E239" s="54" t="s">
        <v>136</v>
      </c>
      <c r="F239" s="54" t="s">
        <v>384</v>
      </c>
      <c r="G239" s="54"/>
      <c r="H239" s="17">
        <f>SUM(H240)</f>
        <v>979.2</v>
      </c>
      <c r="I239" s="55">
        <f t="shared" si="22"/>
        <v>0</v>
      </c>
      <c r="J239" s="55">
        <f>SUM(J240)</f>
        <v>0</v>
      </c>
      <c r="K239" s="55"/>
      <c r="L239" s="55">
        <f t="shared" si="20"/>
        <v>979.2</v>
      </c>
    </row>
    <row r="240" spans="1:12" ht="30" customHeight="1">
      <c r="A240" s="64"/>
      <c r="B240" s="26" t="s">
        <v>385</v>
      </c>
      <c r="C240" s="53">
        <v>992</v>
      </c>
      <c r="D240" s="54" t="s">
        <v>386</v>
      </c>
      <c r="E240" s="54" t="s">
        <v>136</v>
      </c>
      <c r="F240" s="54" t="s">
        <v>384</v>
      </c>
      <c r="G240" s="54" t="s">
        <v>387</v>
      </c>
      <c r="H240" s="17">
        <v>979.2</v>
      </c>
      <c r="I240" s="55">
        <f t="shared" si="22"/>
        <v>0</v>
      </c>
      <c r="J240" s="55">
        <v>0</v>
      </c>
      <c r="K240" s="55"/>
      <c r="L240" s="55">
        <f t="shared" si="20"/>
        <v>979.2</v>
      </c>
    </row>
    <row r="241" spans="1:12" ht="93.75" customHeight="1">
      <c r="A241" s="64"/>
      <c r="B241" s="26" t="s">
        <v>388</v>
      </c>
      <c r="C241" s="53">
        <v>992</v>
      </c>
      <c r="D241" s="54" t="s">
        <v>140</v>
      </c>
      <c r="E241" s="54" t="s">
        <v>136</v>
      </c>
      <c r="F241" s="54" t="s">
        <v>389</v>
      </c>
      <c r="G241" s="54"/>
      <c r="H241" s="17">
        <f>SUM(H242)</f>
        <v>2150.9</v>
      </c>
      <c r="I241" s="55">
        <f t="shared" si="22"/>
        <v>0</v>
      </c>
      <c r="J241" s="55">
        <f>SUM(J242)</f>
        <v>0</v>
      </c>
      <c r="K241" s="55"/>
      <c r="L241" s="55">
        <f t="shared" si="20"/>
        <v>2150.9</v>
      </c>
    </row>
    <row r="242" spans="1:12" ht="33" customHeight="1">
      <c r="A242" s="64"/>
      <c r="B242" s="26" t="s">
        <v>385</v>
      </c>
      <c r="C242" s="53">
        <v>992</v>
      </c>
      <c r="D242" s="54" t="s">
        <v>140</v>
      </c>
      <c r="E242" s="54" t="s">
        <v>136</v>
      </c>
      <c r="F242" s="54" t="s">
        <v>389</v>
      </c>
      <c r="G242" s="54" t="s">
        <v>387</v>
      </c>
      <c r="H242" s="17">
        <v>2150.9</v>
      </c>
      <c r="I242" s="55">
        <f aca="true" t="shared" si="23" ref="I242:I248">SUM(J242+K242)</f>
        <v>0</v>
      </c>
      <c r="J242" s="55">
        <v>0</v>
      </c>
      <c r="K242" s="55"/>
      <c r="L242" s="55">
        <f aca="true" t="shared" si="24" ref="L242:L248">SUM(H242+I242)</f>
        <v>2150.9</v>
      </c>
    </row>
    <row r="243" spans="1:12" ht="62.25" customHeight="1">
      <c r="A243" s="64"/>
      <c r="B243" s="26" t="s">
        <v>390</v>
      </c>
      <c r="C243" s="53">
        <v>992</v>
      </c>
      <c r="D243" s="54" t="s">
        <v>140</v>
      </c>
      <c r="E243" s="54" t="s">
        <v>136</v>
      </c>
      <c r="F243" s="54" t="s">
        <v>391</v>
      </c>
      <c r="G243" s="54"/>
      <c r="H243" s="17">
        <f>SUM(H244)</f>
        <v>220</v>
      </c>
      <c r="I243" s="55">
        <f t="shared" si="23"/>
        <v>0</v>
      </c>
      <c r="J243" s="55">
        <f>SUM(J244)</f>
        <v>0</v>
      </c>
      <c r="K243" s="55"/>
      <c r="L243" s="55">
        <f t="shared" si="24"/>
        <v>220</v>
      </c>
    </row>
    <row r="244" spans="1:12" ht="33" customHeight="1">
      <c r="A244" s="64"/>
      <c r="B244" s="26" t="s">
        <v>385</v>
      </c>
      <c r="C244" s="53">
        <v>992</v>
      </c>
      <c r="D244" s="54" t="s">
        <v>140</v>
      </c>
      <c r="E244" s="54" t="s">
        <v>136</v>
      </c>
      <c r="F244" s="54" t="s">
        <v>391</v>
      </c>
      <c r="G244" s="54" t="s">
        <v>387</v>
      </c>
      <c r="H244" s="17">
        <v>220</v>
      </c>
      <c r="I244" s="55">
        <f t="shared" si="23"/>
        <v>0</v>
      </c>
      <c r="J244" s="55">
        <v>0</v>
      </c>
      <c r="K244" s="55"/>
      <c r="L244" s="55">
        <f t="shared" si="24"/>
        <v>220</v>
      </c>
    </row>
    <row r="245" spans="1:12" ht="47.25" customHeight="1">
      <c r="A245" s="64"/>
      <c r="B245" s="26" t="s">
        <v>392</v>
      </c>
      <c r="C245" s="53">
        <v>992</v>
      </c>
      <c r="D245" s="54" t="s">
        <v>140</v>
      </c>
      <c r="E245" s="54" t="s">
        <v>136</v>
      </c>
      <c r="F245" s="54" t="s">
        <v>393</v>
      </c>
      <c r="G245" s="54"/>
      <c r="H245" s="17">
        <f>SUM(H246)</f>
        <v>1583.9</v>
      </c>
      <c r="I245" s="55">
        <f t="shared" si="23"/>
        <v>0</v>
      </c>
      <c r="J245" s="55">
        <f>SUM(J246)</f>
        <v>0</v>
      </c>
      <c r="K245" s="55"/>
      <c r="L245" s="55">
        <f t="shared" si="24"/>
        <v>1583.9</v>
      </c>
    </row>
    <row r="246" spans="1:12" ht="31.5" customHeight="1">
      <c r="A246" s="64"/>
      <c r="B246" s="26" t="s">
        <v>385</v>
      </c>
      <c r="C246" s="53">
        <v>992</v>
      </c>
      <c r="D246" s="54" t="s">
        <v>140</v>
      </c>
      <c r="E246" s="54" t="s">
        <v>136</v>
      </c>
      <c r="F246" s="54" t="s">
        <v>393</v>
      </c>
      <c r="G246" s="54" t="s">
        <v>387</v>
      </c>
      <c r="H246" s="17">
        <v>1583.9</v>
      </c>
      <c r="I246" s="55">
        <f t="shared" si="23"/>
        <v>0</v>
      </c>
      <c r="J246" s="55">
        <v>0</v>
      </c>
      <c r="K246" s="55"/>
      <c r="L246" s="55">
        <f t="shared" si="24"/>
        <v>1583.9</v>
      </c>
    </row>
    <row r="247" spans="1:12" ht="81" customHeight="1">
      <c r="A247" s="64"/>
      <c r="B247" s="26" t="s">
        <v>394</v>
      </c>
      <c r="C247" s="53">
        <v>992</v>
      </c>
      <c r="D247" s="54" t="s">
        <v>140</v>
      </c>
      <c r="E247" s="54" t="s">
        <v>136</v>
      </c>
      <c r="F247" s="54" t="s">
        <v>395</v>
      </c>
      <c r="G247" s="54"/>
      <c r="H247" s="17">
        <f>SUM(H248)</f>
        <v>414</v>
      </c>
      <c r="I247" s="55">
        <f t="shared" si="23"/>
        <v>0</v>
      </c>
      <c r="J247" s="55">
        <f>SUM(J248)</f>
        <v>0</v>
      </c>
      <c r="K247" s="55"/>
      <c r="L247" s="55">
        <f t="shared" si="24"/>
        <v>414</v>
      </c>
    </row>
    <row r="248" spans="1:12" ht="31.5" customHeight="1">
      <c r="A248" s="64"/>
      <c r="B248" s="26" t="s">
        <v>385</v>
      </c>
      <c r="C248" s="53">
        <v>992</v>
      </c>
      <c r="D248" s="54" t="s">
        <v>140</v>
      </c>
      <c r="E248" s="54" t="s">
        <v>136</v>
      </c>
      <c r="F248" s="54" t="s">
        <v>395</v>
      </c>
      <c r="G248" s="54" t="s">
        <v>387</v>
      </c>
      <c r="H248" s="17">
        <v>414</v>
      </c>
      <c r="I248" s="55">
        <f t="shared" si="23"/>
        <v>0</v>
      </c>
      <c r="J248" s="55">
        <v>0</v>
      </c>
      <c r="K248" s="55"/>
      <c r="L248" s="55">
        <f t="shared" si="24"/>
        <v>414</v>
      </c>
    </row>
    <row r="249" spans="1:12" ht="31.5" customHeight="1">
      <c r="A249" s="26"/>
      <c r="B249" s="26" t="s">
        <v>396</v>
      </c>
      <c r="C249" s="54" t="s">
        <v>445</v>
      </c>
      <c r="D249" s="54" t="s">
        <v>140</v>
      </c>
      <c r="E249" s="54" t="s">
        <v>136</v>
      </c>
      <c r="F249" s="54" t="s">
        <v>397</v>
      </c>
      <c r="G249" s="54"/>
      <c r="H249" s="17">
        <f>SUM(H250+H252)</f>
        <v>2477.4</v>
      </c>
      <c r="I249" s="17">
        <f>SUM(I250+I252)</f>
        <v>0</v>
      </c>
      <c r="J249" s="17">
        <f>SUM(J250+J252)</f>
        <v>0</v>
      </c>
      <c r="K249" s="17">
        <f>SUM(K250+K252)</f>
        <v>0</v>
      </c>
      <c r="L249" s="17">
        <f>SUM(L250+L252)</f>
        <v>2477.4</v>
      </c>
    </row>
    <row r="250" spans="1:12" ht="79.5" customHeight="1">
      <c r="A250" s="26"/>
      <c r="B250" s="26" t="s">
        <v>398</v>
      </c>
      <c r="C250" s="54" t="s">
        <v>445</v>
      </c>
      <c r="D250" s="54" t="s">
        <v>140</v>
      </c>
      <c r="E250" s="54" t="s">
        <v>136</v>
      </c>
      <c r="F250" s="54" t="s">
        <v>399</v>
      </c>
      <c r="G250" s="54"/>
      <c r="H250" s="17">
        <f>SUM(H251)</f>
        <v>893.5</v>
      </c>
      <c r="I250" s="17">
        <f>SUM(I251)</f>
        <v>0</v>
      </c>
      <c r="J250" s="17">
        <f>SUM(J251)</f>
        <v>0</v>
      </c>
      <c r="K250" s="17">
        <f>SUM(K251)</f>
        <v>0</v>
      </c>
      <c r="L250" s="17">
        <f>SUM(L251)</f>
        <v>893.5</v>
      </c>
    </row>
    <row r="251" spans="1:12" ht="31.5" customHeight="1">
      <c r="A251" s="26"/>
      <c r="B251" s="26" t="s">
        <v>385</v>
      </c>
      <c r="C251" s="54" t="s">
        <v>445</v>
      </c>
      <c r="D251" s="54" t="s">
        <v>140</v>
      </c>
      <c r="E251" s="54" t="s">
        <v>136</v>
      </c>
      <c r="F251" s="54" t="s">
        <v>399</v>
      </c>
      <c r="G251" s="54" t="s">
        <v>387</v>
      </c>
      <c r="H251" s="17">
        <v>893.5</v>
      </c>
      <c r="I251" s="55">
        <f>SUM(J251+K251)</f>
        <v>0</v>
      </c>
      <c r="J251" s="55">
        <v>0</v>
      </c>
      <c r="K251" s="55">
        <v>0</v>
      </c>
      <c r="L251" s="55">
        <f>SUM(H251+I251)</f>
        <v>893.5</v>
      </c>
    </row>
    <row r="252" spans="1:12" ht="78" customHeight="1">
      <c r="A252" s="26"/>
      <c r="B252" s="26" t="s">
        <v>400</v>
      </c>
      <c r="C252" s="54" t="s">
        <v>445</v>
      </c>
      <c r="D252" s="54" t="s">
        <v>140</v>
      </c>
      <c r="E252" s="54" t="s">
        <v>136</v>
      </c>
      <c r="F252" s="54" t="s">
        <v>401</v>
      </c>
      <c r="G252" s="54"/>
      <c r="H252" s="17">
        <f>SUM(H253)</f>
        <v>1583.9</v>
      </c>
      <c r="I252" s="17">
        <f>SUM(I253)</f>
        <v>0</v>
      </c>
      <c r="J252" s="17">
        <f>SUM(J253)</f>
        <v>0</v>
      </c>
      <c r="K252" s="17">
        <f>SUM(K253)</f>
        <v>0</v>
      </c>
      <c r="L252" s="17">
        <f>SUM(L253)</f>
        <v>1583.9</v>
      </c>
    </row>
    <row r="253" spans="1:12" ht="31.5" customHeight="1">
      <c r="A253" s="26"/>
      <c r="B253" s="26" t="s">
        <v>385</v>
      </c>
      <c r="C253" s="54" t="s">
        <v>445</v>
      </c>
      <c r="D253" s="54" t="s">
        <v>140</v>
      </c>
      <c r="E253" s="54" t="s">
        <v>136</v>
      </c>
      <c r="F253" s="54" t="s">
        <v>401</v>
      </c>
      <c r="G253" s="54" t="s">
        <v>387</v>
      </c>
      <c r="H253" s="17">
        <v>1583.9</v>
      </c>
      <c r="I253" s="55">
        <f>SUM(J253+K253)</f>
        <v>0</v>
      </c>
      <c r="J253" s="55">
        <v>0</v>
      </c>
      <c r="K253" s="55">
        <v>0</v>
      </c>
      <c r="L253" s="55">
        <f>SUM(H253+I253)</f>
        <v>1583.9</v>
      </c>
    </row>
    <row r="254" spans="1:12" ht="17.25" customHeight="1">
      <c r="A254" s="92" t="s">
        <v>166</v>
      </c>
      <c r="B254" s="12" t="s">
        <v>167</v>
      </c>
      <c r="C254" s="47">
        <v>992</v>
      </c>
      <c r="D254" s="51" t="s">
        <v>168</v>
      </c>
      <c r="E254" s="54"/>
      <c r="F254" s="54"/>
      <c r="G254" s="54"/>
      <c r="H254" s="13">
        <f>SUM(H255)</f>
        <v>14252.4</v>
      </c>
      <c r="I254" s="48">
        <f>SUM(J254+K254)</f>
        <v>0</v>
      </c>
      <c r="J254" s="48">
        <f>SUM(J255)</f>
        <v>0</v>
      </c>
      <c r="K254" s="48">
        <f>SUM(K255)</f>
        <v>0</v>
      </c>
      <c r="L254" s="48">
        <f t="shared" si="20"/>
        <v>14252.4</v>
      </c>
    </row>
    <row r="255" spans="1:12" ht="14.25" customHeight="1">
      <c r="A255" s="64"/>
      <c r="B255" s="26" t="s">
        <v>169</v>
      </c>
      <c r="C255" s="53">
        <v>992</v>
      </c>
      <c r="D255" s="54" t="s">
        <v>168</v>
      </c>
      <c r="E255" s="54" t="s">
        <v>125</v>
      </c>
      <c r="F255" s="54"/>
      <c r="G255" s="54"/>
      <c r="H255" s="17">
        <f>SUM(H256+H264+H271+H267)</f>
        <v>14252.4</v>
      </c>
      <c r="I255" s="17">
        <f>SUM(I256+I264+I271+I267)</f>
        <v>0</v>
      </c>
      <c r="J255" s="17">
        <f>SUM(J256+J264+J271+J267)</f>
        <v>0</v>
      </c>
      <c r="K255" s="17">
        <f>SUM(K256+K264+K271+K267)</f>
        <v>0</v>
      </c>
      <c r="L255" s="17">
        <f>SUM(L256+L264+L271+L267)</f>
        <v>14252.4</v>
      </c>
    </row>
    <row r="256" spans="1:12" ht="14.25" customHeight="1">
      <c r="A256" s="64"/>
      <c r="B256" s="26" t="s">
        <v>402</v>
      </c>
      <c r="C256" s="53">
        <v>992</v>
      </c>
      <c r="D256" s="54" t="s">
        <v>168</v>
      </c>
      <c r="E256" s="54" t="s">
        <v>125</v>
      </c>
      <c r="F256" s="54" t="s">
        <v>403</v>
      </c>
      <c r="G256" s="54"/>
      <c r="H256" s="17">
        <f>SUM(H257)</f>
        <v>9851.800000000001</v>
      </c>
      <c r="I256" s="17">
        <f>SUM(I257)</f>
        <v>0</v>
      </c>
      <c r="J256" s="17">
        <f>SUM(J257)</f>
        <v>0</v>
      </c>
      <c r="K256" s="17">
        <f>SUM(K257)</f>
        <v>0</v>
      </c>
      <c r="L256" s="17">
        <f>SUM(L257)</f>
        <v>9851.800000000001</v>
      </c>
    </row>
    <row r="257" spans="1:12" ht="31.5" customHeight="1">
      <c r="A257" s="64"/>
      <c r="B257" s="26" t="s">
        <v>340</v>
      </c>
      <c r="C257" s="53">
        <v>992</v>
      </c>
      <c r="D257" s="54" t="s">
        <v>168</v>
      </c>
      <c r="E257" s="54" t="s">
        <v>125</v>
      </c>
      <c r="F257" s="54" t="s">
        <v>404</v>
      </c>
      <c r="G257" s="54"/>
      <c r="H257" s="17">
        <f>SUM(H259+H261+H263)</f>
        <v>9851.800000000001</v>
      </c>
      <c r="I257" s="17">
        <f>SUM(I259+I261+I262)</f>
        <v>0</v>
      </c>
      <c r="J257" s="17">
        <f>SUM(J259+J261+J262)</f>
        <v>0</v>
      </c>
      <c r="K257" s="17">
        <f>SUM(K259+K261)</f>
        <v>0</v>
      </c>
      <c r="L257" s="55">
        <f t="shared" si="20"/>
        <v>9851.800000000001</v>
      </c>
    </row>
    <row r="258" spans="1:12" ht="48" customHeight="1">
      <c r="A258" s="64"/>
      <c r="B258" s="27" t="s">
        <v>342</v>
      </c>
      <c r="C258" s="53">
        <v>992</v>
      </c>
      <c r="D258" s="54" t="s">
        <v>168</v>
      </c>
      <c r="E258" s="54" t="s">
        <v>125</v>
      </c>
      <c r="F258" s="54" t="s">
        <v>405</v>
      </c>
      <c r="G258" s="54"/>
      <c r="H258" s="17">
        <f>SUM(H259)</f>
        <v>8145</v>
      </c>
      <c r="I258" s="55">
        <f aca="true" t="shared" si="25" ref="I258:I264">SUM(J258+K258)</f>
        <v>0</v>
      </c>
      <c r="J258" s="55">
        <f>SUM(J259)</f>
        <v>0</v>
      </c>
      <c r="K258" s="55">
        <f>SUM(K259)</f>
        <v>0</v>
      </c>
      <c r="L258" s="55">
        <f>SUM(H258+I258)</f>
        <v>8145</v>
      </c>
    </row>
    <row r="259" spans="1:12" ht="81.75" customHeight="1">
      <c r="A259" s="64"/>
      <c r="B259" s="27" t="s">
        <v>459</v>
      </c>
      <c r="C259" s="53">
        <v>992</v>
      </c>
      <c r="D259" s="54" t="s">
        <v>168</v>
      </c>
      <c r="E259" s="54" t="s">
        <v>125</v>
      </c>
      <c r="F259" s="54" t="s">
        <v>405</v>
      </c>
      <c r="G259" s="54" t="s">
        <v>334</v>
      </c>
      <c r="H259" s="17">
        <v>8145</v>
      </c>
      <c r="I259" s="55">
        <f t="shared" si="25"/>
        <v>0</v>
      </c>
      <c r="J259" s="55">
        <v>0</v>
      </c>
      <c r="K259" s="55">
        <v>0</v>
      </c>
      <c r="L259" s="55">
        <f t="shared" si="20"/>
        <v>8145</v>
      </c>
    </row>
    <row r="260" spans="1:12" ht="18" customHeight="1">
      <c r="A260" s="64"/>
      <c r="B260" s="27" t="s">
        <v>346</v>
      </c>
      <c r="C260" s="53">
        <v>992</v>
      </c>
      <c r="D260" s="54" t="s">
        <v>168</v>
      </c>
      <c r="E260" s="54" t="s">
        <v>125</v>
      </c>
      <c r="F260" s="54" t="s">
        <v>406</v>
      </c>
      <c r="G260" s="54"/>
      <c r="H260" s="17">
        <f>SUM(H261)</f>
        <v>519.6</v>
      </c>
      <c r="I260" s="55">
        <f t="shared" si="25"/>
        <v>0</v>
      </c>
      <c r="J260" s="55">
        <f>SUM(J261)</f>
        <v>0</v>
      </c>
      <c r="K260" s="55">
        <v>0</v>
      </c>
      <c r="L260" s="55">
        <f t="shared" si="20"/>
        <v>519.6</v>
      </c>
    </row>
    <row r="261" spans="1:12" ht="32.25" customHeight="1">
      <c r="A261" s="64"/>
      <c r="B261" s="27" t="s">
        <v>355</v>
      </c>
      <c r="C261" s="53">
        <v>992</v>
      </c>
      <c r="D261" s="54" t="s">
        <v>168</v>
      </c>
      <c r="E261" s="54" t="s">
        <v>125</v>
      </c>
      <c r="F261" s="54" t="s">
        <v>406</v>
      </c>
      <c r="G261" s="54" t="s">
        <v>356</v>
      </c>
      <c r="H261" s="17">
        <v>519.6</v>
      </c>
      <c r="I261" s="55">
        <f t="shared" si="25"/>
        <v>0</v>
      </c>
      <c r="J261" s="55">
        <v>0</v>
      </c>
      <c r="K261" s="55">
        <v>0</v>
      </c>
      <c r="L261" s="55">
        <f t="shared" si="20"/>
        <v>519.6</v>
      </c>
    </row>
    <row r="262" spans="1:12" ht="18.75" customHeight="1">
      <c r="A262" s="64"/>
      <c r="B262" s="26" t="s">
        <v>350</v>
      </c>
      <c r="C262" s="53">
        <v>992</v>
      </c>
      <c r="D262" s="54" t="s">
        <v>168</v>
      </c>
      <c r="E262" s="54" t="s">
        <v>125</v>
      </c>
      <c r="F262" s="54" t="s">
        <v>407</v>
      </c>
      <c r="G262" s="54"/>
      <c r="H262" s="88">
        <f>SUM(H263)</f>
        <v>1187.2</v>
      </c>
      <c r="I262" s="31">
        <f t="shared" si="25"/>
        <v>0</v>
      </c>
      <c r="J262" s="31">
        <f>SUM(J263)</f>
        <v>0</v>
      </c>
      <c r="K262" s="31"/>
      <c r="L262" s="31">
        <f t="shared" si="20"/>
        <v>1187.2</v>
      </c>
    </row>
    <row r="263" spans="1:12" ht="30.75" customHeight="1">
      <c r="A263" s="64"/>
      <c r="B263" s="26" t="s">
        <v>355</v>
      </c>
      <c r="C263" s="53">
        <v>992</v>
      </c>
      <c r="D263" s="54" t="s">
        <v>168</v>
      </c>
      <c r="E263" s="54" t="s">
        <v>125</v>
      </c>
      <c r="F263" s="54" t="s">
        <v>407</v>
      </c>
      <c r="G263" s="54" t="s">
        <v>356</v>
      </c>
      <c r="H263" s="88">
        <v>1187.2</v>
      </c>
      <c r="I263" s="31">
        <f t="shared" si="25"/>
        <v>0</v>
      </c>
      <c r="J263" s="31">
        <v>0</v>
      </c>
      <c r="K263" s="31"/>
      <c r="L263" s="31">
        <f t="shared" si="20"/>
        <v>1187.2</v>
      </c>
    </row>
    <row r="264" spans="1:12" ht="32.25" customHeight="1">
      <c r="A264" s="64"/>
      <c r="B264" s="26" t="s">
        <v>408</v>
      </c>
      <c r="C264" s="53">
        <v>992</v>
      </c>
      <c r="D264" s="54" t="s">
        <v>168</v>
      </c>
      <c r="E264" s="54" t="s">
        <v>125</v>
      </c>
      <c r="F264" s="54" t="s">
        <v>409</v>
      </c>
      <c r="G264" s="54"/>
      <c r="H264" s="17">
        <f>SUM(H265)</f>
        <v>2508.7</v>
      </c>
      <c r="I264" s="55">
        <f t="shared" si="25"/>
        <v>0</v>
      </c>
      <c r="J264" s="55">
        <f>SUM(J265)</f>
        <v>0</v>
      </c>
      <c r="K264" s="55"/>
      <c r="L264" s="55">
        <f t="shared" si="20"/>
        <v>2508.7</v>
      </c>
    </row>
    <row r="265" spans="1:12" ht="46.5" customHeight="1">
      <c r="A265" s="64"/>
      <c r="B265" s="26" t="s">
        <v>410</v>
      </c>
      <c r="C265" s="53">
        <v>992</v>
      </c>
      <c r="D265" s="54" t="s">
        <v>168</v>
      </c>
      <c r="E265" s="54" t="s">
        <v>125</v>
      </c>
      <c r="F265" s="54" t="s">
        <v>411</v>
      </c>
      <c r="G265" s="54"/>
      <c r="H265" s="17">
        <f>SUM(H266)</f>
        <v>2508.7</v>
      </c>
      <c r="I265" s="17">
        <f>SUM(I266)</f>
        <v>0</v>
      </c>
      <c r="J265" s="17">
        <f>SUM(J266)</f>
        <v>0</v>
      </c>
      <c r="K265" s="17">
        <f>SUM(K266)</f>
        <v>0</v>
      </c>
      <c r="L265" s="17">
        <f>SUM(L266)</f>
        <v>2508.7</v>
      </c>
    </row>
    <row r="266" spans="1:12" ht="32.25" customHeight="1">
      <c r="A266" s="64"/>
      <c r="B266" s="26" t="s">
        <v>194</v>
      </c>
      <c r="C266" s="53">
        <v>992</v>
      </c>
      <c r="D266" s="54" t="s">
        <v>168</v>
      </c>
      <c r="E266" s="54" t="s">
        <v>125</v>
      </c>
      <c r="F266" s="54" t="s">
        <v>411</v>
      </c>
      <c r="G266" s="54" t="s">
        <v>195</v>
      </c>
      <c r="H266" s="17">
        <v>2508.7</v>
      </c>
      <c r="I266" s="55">
        <f aca="true" t="shared" si="26" ref="I266:I275">SUM(J266+K266)</f>
        <v>0</v>
      </c>
      <c r="J266" s="55">
        <v>0</v>
      </c>
      <c r="K266" s="55"/>
      <c r="L266" s="55">
        <f aca="true" t="shared" si="27" ref="L266:L280">SUM(H266+I266)</f>
        <v>2508.7</v>
      </c>
    </row>
    <row r="267" spans="1:12" ht="18" customHeight="1">
      <c r="A267" s="64"/>
      <c r="B267" s="26" t="s">
        <v>280</v>
      </c>
      <c r="C267" s="53">
        <v>992</v>
      </c>
      <c r="D267" s="54" t="s">
        <v>168</v>
      </c>
      <c r="E267" s="54" t="s">
        <v>125</v>
      </c>
      <c r="F267" s="54" t="s">
        <v>270</v>
      </c>
      <c r="G267" s="54"/>
      <c r="H267" s="88">
        <f aca="true" t="shared" si="28" ref="H267:K268">SUM(H268)</f>
        <v>704.3</v>
      </c>
      <c r="I267" s="31">
        <f t="shared" si="28"/>
        <v>0</v>
      </c>
      <c r="J267" s="31">
        <f t="shared" si="28"/>
        <v>0</v>
      </c>
      <c r="K267" s="31">
        <f t="shared" si="28"/>
        <v>0</v>
      </c>
      <c r="L267" s="31">
        <f t="shared" si="27"/>
        <v>704.3</v>
      </c>
    </row>
    <row r="268" spans="1:12" ht="63.75" customHeight="1">
      <c r="A268" s="64"/>
      <c r="B268" s="26" t="s">
        <v>412</v>
      </c>
      <c r="C268" s="53">
        <v>992</v>
      </c>
      <c r="D268" s="54" t="s">
        <v>168</v>
      </c>
      <c r="E268" s="54" t="s">
        <v>125</v>
      </c>
      <c r="F268" s="54" t="s">
        <v>413</v>
      </c>
      <c r="G268" s="54"/>
      <c r="H268" s="17">
        <f t="shared" si="28"/>
        <v>704.3</v>
      </c>
      <c r="I268" s="17">
        <f t="shared" si="28"/>
        <v>0</v>
      </c>
      <c r="J268" s="17">
        <f t="shared" si="28"/>
        <v>0</v>
      </c>
      <c r="K268" s="17">
        <f t="shared" si="28"/>
        <v>0</v>
      </c>
      <c r="L268" s="17">
        <f>SUM(L269)</f>
        <v>704.3</v>
      </c>
    </row>
    <row r="269" spans="1:12" ht="32.25" customHeight="1">
      <c r="A269" s="64"/>
      <c r="B269" s="26" t="s">
        <v>355</v>
      </c>
      <c r="C269" s="53">
        <v>992</v>
      </c>
      <c r="D269" s="54" t="s">
        <v>168</v>
      </c>
      <c r="E269" s="54" t="s">
        <v>125</v>
      </c>
      <c r="F269" s="54" t="s">
        <v>413</v>
      </c>
      <c r="G269" s="82" t="s">
        <v>356</v>
      </c>
      <c r="H269" s="17">
        <v>704.3</v>
      </c>
      <c r="I269" s="55">
        <f>SUM(J269+K269)</f>
        <v>0</v>
      </c>
      <c r="J269" s="55">
        <v>0</v>
      </c>
      <c r="K269" s="55">
        <v>0</v>
      </c>
      <c r="L269" s="55">
        <f t="shared" si="27"/>
        <v>704.3</v>
      </c>
    </row>
    <row r="270" spans="1:12" ht="32.25" customHeight="1">
      <c r="A270" s="64"/>
      <c r="B270" s="26" t="s">
        <v>213</v>
      </c>
      <c r="C270" s="53">
        <v>992</v>
      </c>
      <c r="D270" s="54" t="s">
        <v>168</v>
      </c>
      <c r="E270" s="54" t="s">
        <v>125</v>
      </c>
      <c r="F270" s="54" t="s">
        <v>214</v>
      </c>
      <c r="G270" s="54"/>
      <c r="H270" s="17">
        <f>SUM(H271)</f>
        <v>1187.6</v>
      </c>
      <c r="I270" s="55">
        <f t="shared" si="26"/>
        <v>0</v>
      </c>
      <c r="J270" s="55">
        <f>SUM(J271)</f>
        <v>0</v>
      </c>
      <c r="K270" s="55"/>
      <c r="L270" s="55">
        <f t="shared" si="27"/>
        <v>1187.6</v>
      </c>
    </row>
    <row r="271" spans="1:12" ht="17.25" customHeight="1">
      <c r="A271" s="64"/>
      <c r="B271" s="26" t="s">
        <v>215</v>
      </c>
      <c r="C271" s="53">
        <v>992</v>
      </c>
      <c r="D271" s="82" t="s">
        <v>168</v>
      </c>
      <c r="E271" s="54" t="s">
        <v>125</v>
      </c>
      <c r="F271" s="82" t="s">
        <v>216</v>
      </c>
      <c r="G271" s="82"/>
      <c r="H271" s="17">
        <f>SUM(H272+H274)</f>
        <v>1187.6</v>
      </c>
      <c r="I271" s="55">
        <f t="shared" si="26"/>
        <v>0</v>
      </c>
      <c r="J271" s="55">
        <f>SUM(J272+J274)</f>
        <v>0</v>
      </c>
      <c r="K271" s="55"/>
      <c r="L271" s="55">
        <f t="shared" si="27"/>
        <v>1187.6</v>
      </c>
    </row>
    <row r="272" spans="1:12" ht="92.25" customHeight="1">
      <c r="A272" s="64"/>
      <c r="B272" s="26" t="s">
        <v>414</v>
      </c>
      <c r="C272" s="53">
        <v>992</v>
      </c>
      <c r="D272" s="82" t="s">
        <v>168</v>
      </c>
      <c r="E272" s="54" t="s">
        <v>125</v>
      </c>
      <c r="F272" s="82" t="s">
        <v>415</v>
      </c>
      <c r="G272" s="82"/>
      <c r="H272" s="17">
        <f>SUM(H273)</f>
        <v>942.9</v>
      </c>
      <c r="I272" s="55">
        <f t="shared" si="26"/>
        <v>0</v>
      </c>
      <c r="J272" s="55">
        <f>SUM(J273)</f>
        <v>0</v>
      </c>
      <c r="K272" s="55"/>
      <c r="L272" s="55">
        <f t="shared" si="27"/>
        <v>942.9</v>
      </c>
    </row>
    <row r="273" spans="1:12" ht="32.25" customHeight="1">
      <c r="A273" s="64"/>
      <c r="B273" s="26" t="s">
        <v>194</v>
      </c>
      <c r="C273" s="53">
        <v>992</v>
      </c>
      <c r="D273" s="82" t="s">
        <v>168</v>
      </c>
      <c r="E273" s="54" t="s">
        <v>125</v>
      </c>
      <c r="F273" s="82" t="s">
        <v>415</v>
      </c>
      <c r="G273" s="82" t="s">
        <v>195</v>
      </c>
      <c r="H273" s="17">
        <v>942.9</v>
      </c>
      <c r="I273" s="55">
        <f t="shared" si="26"/>
        <v>0</v>
      </c>
      <c r="J273" s="55">
        <v>0</v>
      </c>
      <c r="K273" s="55"/>
      <c r="L273" s="55">
        <f t="shared" si="27"/>
        <v>942.9</v>
      </c>
    </row>
    <row r="274" spans="1:12" ht="70.5" customHeight="1">
      <c r="A274" s="64"/>
      <c r="B274" s="26" t="s">
        <v>416</v>
      </c>
      <c r="C274" s="53">
        <v>992</v>
      </c>
      <c r="D274" s="82" t="s">
        <v>168</v>
      </c>
      <c r="E274" s="54" t="s">
        <v>125</v>
      </c>
      <c r="F274" s="82" t="s">
        <v>417</v>
      </c>
      <c r="G274" s="82"/>
      <c r="H274" s="17">
        <f>SUM(H275)</f>
        <v>244.7</v>
      </c>
      <c r="I274" s="55">
        <f t="shared" si="26"/>
        <v>0</v>
      </c>
      <c r="J274" s="55">
        <f>SUM(J275)</f>
        <v>0</v>
      </c>
      <c r="K274" s="55"/>
      <c r="L274" s="55">
        <f t="shared" si="27"/>
        <v>244.7</v>
      </c>
    </row>
    <row r="275" spans="1:12" ht="32.25" customHeight="1">
      <c r="A275" s="64"/>
      <c r="B275" s="27" t="s">
        <v>355</v>
      </c>
      <c r="C275" s="53">
        <v>992</v>
      </c>
      <c r="D275" s="82" t="s">
        <v>168</v>
      </c>
      <c r="E275" s="54" t="s">
        <v>125</v>
      </c>
      <c r="F275" s="82" t="s">
        <v>417</v>
      </c>
      <c r="G275" s="82" t="s">
        <v>356</v>
      </c>
      <c r="H275" s="17">
        <v>244.7</v>
      </c>
      <c r="I275" s="55">
        <f t="shared" si="26"/>
        <v>0</v>
      </c>
      <c r="J275" s="55">
        <v>0</v>
      </c>
      <c r="K275" s="55"/>
      <c r="L275" s="55">
        <f t="shared" si="27"/>
        <v>244.7</v>
      </c>
    </row>
    <row r="276" spans="1:12" ht="30" customHeight="1">
      <c r="A276" s="47" t="s">
        <v>170</v>
      </c>
      <c r="B276" s="12" t="s">
        <v>171</v>
      </c>
      <c r="C276" s="47">
        <v>992</v>
      </c>
      <c r="D276" s="51" t="s">
        <v>133</v>
      </c>
      <c r="E276" s="51"/>
      <c r="F276" s="51"/>
      <c r="G276" s="51"/>
      <c r="H276" s="13">
        <f aca="true" t="shared" si="29" ref="H276:J279">SUM(H277)</f>
        <v>863.2</v>
      </c>
      <c r="I276" s="48">
        <f t="shared" si="29"/>
        <v>0</v>
      </c>
      <c r="J276" s="48">
        <f t="shared" si="29"/>
        <v>0</v>
      </c>
      <c r="K276" s="48"/>
      <c r="L276" s="48">
        <f t="shared" si="27"/>
        <v>863.2</v>
      </c>
    </row>
    <row r="277" spans="1:12" ht="33.75" customHeight="1">
      <c r="A277" s="64"/>
      <c r="B277" s="26" t="s">
        <v>418</v>
      </c>
      <c r="C277" s="53">
        <v>992</v>
      </c>
      <c r="D277" s="54" t="s">
        <v>133</v>
      </c>
      <c r="E277" s="54" t="s">
        <v>125</v>
      </c>
      <c r="F277" s="54"/>
      <c r="G277" s="54"/>
      <c r="H277" s="17">
        <f t="shared" si="29"/>
        <v>863.2</v>
      </c>
      <c r="I277" s="55">
        <f t="shared" si="29"/>
        <v>0</v>
      </c>
      <c r="J277" s="55">
        <f t="shared" si="29"/>
        <v>0</v>
      </c>
      <c r="K277" s="55"/>
      <c r="L277" s="55">
        <f t="shared" si="27"/>
        <v>863.2</v>
      </c>
    </row>
    <row r="278" spans="1:12" ht="29.25" customHeight="1">
      <c r="A278" s="64"/>
      <c r="B278" s="26" t="s">
        <v>419</v>
      </c>
      <c r="C278" s="53">
        <v>992</v>
      </c>
      <c r="D278" s="54" t="s">
        <v>133</v>
      </c>
      <c r="E278" s="54" t="s">
        <v>125</v>
      </c>
      <c r="F278" s="54" t="s">
        <v>420</v>
      </c>
      <c r="G278" s="54"/>
      <c r="H278" s="17">
        <f t="shared" si="29"/>
        <v>863.2</v>
      </c>
      <c r="I278" s="55">
        <f t="shared" si="29"/>
        <v>0</v>
      </c>
      <c r="J278" s="55">
        <f t="shared" si="29"/>
        <v>0</v>
      </c>
      <c r="K278" s="55"/>
      <c r="L278" s="55">
        <f t="shared" si="27"/>
        <v>863.2</v>
      </c>
    </row>
    <row r="279" spans="1:12" ht="30" customHeight="1">
      <c r="A279" s="64"/>
      <c r="B279" s="26" t="s">
        <v>421</v>
      </c>
      <c r="C279" s="53">
        <v>992</v>
      </c>
      <c r="D279" s="54" t="s">
        <v>133</v>
      </c>
      <c r="E279" s="54" t="s">
        <v>125</v>
      </c>
      <c r="F279" s="54" t="s">
        <v>422</v>
      </c>
      <c r="G279" s="54"/>
      <c r="H279" s="17">
        <f t="shared" si="29"/>
        <v>863.2</v>
      </c>
      <c r="I279" s="55">
        <f t="shared" si="29"/>
        <v>0</v>
      </c>
      <c r="J279" s="55">
        <f t="shared" si="29"/>
        <v>0</v>
      </c>
      <c r="K279" s="55"/>
      <c r="L279" s="55">
        <f t="shared" si="27"/>
        <v>863.2</v>
      </c>
    </row>
    <row r="280" spans="1:12" ht="30.75" customHeight="1">
      <c r="A280" s="64"/>
      <c r="B280" s="26" t="s">
        <v>468</v>
      </c>
      <c r="C280" s="53">
        <v>992</v>
      </c>
      <c r="D280" s="54" t="s">
        <v>133</v>
      </c>
      <c r="E280" s="54" t="s">
        <v>125</v>
      </c>
      <c r="F280" s="54" t="s">
        <v>422</v>
      </c>
      <c r="G280" s="54" t="s">
        <v>424</v>
      </c>
      <c r="H280" s="17">
        <v>863.2</v>
      </c>
      <c r="I280" s="55">
        <f>SUM(J280+K280)</f>
        <v>0</v>
      </c>
      <c r="J280" s="55">
        <v>0</v>
      </c>
      <c r="K280" s="55"/>
      <c r="L280" s="55">
        <f t="shared" si="27"/>
        <v>863.2</v>
      </c>
    </row>
    <row r="281" spans="1:12" ht="14.25" customHeight="1">
      <c r="A281" s="64"/>
      <c r="B281" s="60"/>
      <c r="C281" s="90"/>
      <c r="D281" s="53"/>
      <c r="E281" s="93"/>
      <c r="F281" s="53"/>
      <c r="G281" s="54"/>
      <c r="H281" s="20"/>
      <c r="I281" s="106"/>
      <c r="J281" s="106"/>
      <c r="K281" s="106"/>
      <c r="L281" s="106"/>
    </row>
    <row r="282" spans="1:12" ht="14.25" customHeight="1">
      <c r="A282" s="64"/>
      <c r="B282" s="60"/>
      <c r="C282" s="90"/>
      <c r="D282" s="53"/>
      <c r="E282" s="93"/>
      <c r="F282" s="53"/>
      <c r="G282" s="54"/>
      <c r="H282" s="20"/>
      <c r="I282" s="106"/>
      <c r="J282" s="106"/>
      <c r="K282" s="106"/>
      <c r="L282" s="106"/>
    </row>
    <row r="283" spans="1:12" ht="16.5" customHeight="1">
      <c r="A283" s="107"/>
      <c r="B283" s="108" t="s">
        <v>105</v>
      </c>
      <c r="C283" s="109"/>
      <c r="D283" s="109"/>
      <c r="E283" s="109"/>
      <c r="F283" s="109"/>
      <c r="G283" s="109"/>
      <c r="H283" s="109"/>
      <c r="I283" s="110"/>
      <c r="J283" s="111"/>
      <c r="K283" s="111"/>
      <c r="L283" s="111"/>
    </row>
    <row r="284" spans="1:12" ht="12.75">
      <c r="A284" s="107"/>
      <c r="B284" s="112" t="s">
        <v>2</v>
      </c>
      <c r="C284" s="112"/>
      <c r="D284" s="112"/>
      <c r="E284" s="112"/>
      <c r="F284" s="112"/>
      <c r="G284" s="112"/>
      <c r="H284" s="112"/>
      <c r="I284" s="113"/>
      <c r="J284" s="102"/>
      <c r="K284" s="102"/>
      <c r="L284" s="102"/>
    </row>
    <row r="285" spans="1:12" ht="16.5" customHeight="1">
      <c r="A285" s="107"/>
      <c r="B285" s="112" t="s">
        <v>3</v>
      </c>
      <c r="C285" s="112"/>
      <c r="D285" s="112"/>
      <c r="E285" s="112"/>
      <c r="F285" s="65" t="s">
        <v>425</v>
      </c>
      <c r="G285" s="65"/>
      <c r="H285" s="65"/>
      <c r="I285" s="65"/>
      <c r="J285" s="65"/>
      <c r="K285" s="65"/>
      <c r="L285" s="65"/>
    </row>
    <row r="286" spans="1:12" ht="12.75">
      <c r="A286" s="107"/>
      <c r="B286" s="68"/>
      <c r="C286" s="68"/>
      <c r="D286" s="68"/>
      <c r="E286" s="68"/>
      <c r="F286" s="68"/>
      <c r="G286" s="68"/>
      <c r="H286" s="99"/>
      <c r="I286" s="70"/>
      <c r="J286" s="63"/>
      <c r="K286" s="63"/>
      <c r="L286" s="63"/>
    </row>
    <row r="287" spans="1:12" ht="12.75">
      <c r="A287" s="107"/>
      <c r="B287" s="68"/>
      <c r="C287" s="68"/>
      <c r="D287" s="68"/>
      <c r="E287" s="68"/>
      <c r="F287" s="68"/>
      <c r="G287" s="98"/>
      <c r="H287" s="98"/>
      <c r="I287" s="98"/>
      <c r="J287" s="63"/>
      <c r="K287" s="63"/>
      <c r="L287" s="63"/>
    </row>
    <row r="288" spans="1:12" ht="12.75">
      <c r="A288" s="107"/>
      <c r="B288" s="114"/>
      <c r="C288" s="114"/>
      <c r="D288" s="114"/>
      <c r="E288" s="114"/>
      <c r="F288" s="114"/>
      <c r="G288" s="114"/>
      <c r="H288" s="115"/>
      <c r="I288" s="63"/>
      <c r="J288" s="63"/>
      <c r="K288" s="63"/>
      <c r="L288" s="63"/>
    </row>
    <row r="289" spans="1:12" ht="12.75">
      <c r="A289" s="107"/>
      <c r="B289" s="114"/>
      <c r="C289" s="114"/>
      <c r="D289" s="114"/>
      <c r="E289" s="114"/>
      <c r="F289" s="114"/>
      <c r="G289" s="114"/>
      <c r="H289" s="115"/>
      <c r="I289" s="63"/>
      <c r="J289" s="63"/>
      <c r="K289" s="63"/>
      <c r="L289" s="63"/>
    </row>
    <row r="290" spans="1:12" ht="12.75">
      <c r="A290" s="107"/>
      <c r="B290" s="114"/>
      <c r="C290" s="114"/>
      <c r="D290" s="114"/>
      <c r="E290" s="114"/>
      <c r="F290" s="114"/>
      <c r="G290" s="114"/>
      <c r="H290" s="115"/>
      <c r="I290" s="63"/>
      <c r="J290" s="63"/>
      <c r="K290" s="63"/>
      <c r="L290" s="63"/>
    </row>
    <row r="291" spans="1:12" ht="12.75">
      <c r="A291" s="107"/>
      <c r="B291" s="114"/>
      <c r="C291" s="114"/>
      <c r="D291" s="114"/>
      <c r="E291" s="114"/>
      <c r="F291" s="114"/>
      <c r="G291" s="114"/>
      <c r="H291" s="115"/>
      <c r="I291" s="63"/>
      <c r="J291" s="63"/>
      <c r="K291" s="63"/>
      <c r="L291" s="63"/>
    </row>
    <row r="292" spans="1:12" ht="12.75">
      <c r="A292" s="114"/>
      <c r="B292" s="107"/>
      <c r="C292" s="107"/>
      <c r="D292" s="116"/>
      <c r="E292" s="116"/>
      <c r="F292" s="116"/>
      <c r="G292" s="116"/>
      <c r="H292" s="114"/>
      <c r="I292" s="63"/>
      <c r="J292" s="63"/>
      <c r="K292" s="63"/>
      <c r="L292" s="63"/>
    </row>
    <row r="293" spans="1:12" ht="12.75">
      <c r="A293" s="114"/>
      <c r="B293" s="107"/>
      <c r="C293" s="107"/>
      <c r="D293" s="116"/>
      <c r="E293" s="116"/>
      <c r="F293" s="116"/>
      <c r="G293" s="116"/>
      <c r="H293" s="114"/>
      <c r="I293" s="63"/>
      <c r="J293" s="63"/>
      <c r="K293" s="63"/>
      <c r="L293" s="63"/>
    </row>
    <row r="294" spans="1:12" ht="12.75">
      <c r="A294" s="114"/>
      <c r="B294" s="107"/>
      <c r="C294" s="107"/>
      <c r="D294" s="116"/>
      <c r="E294" s="116"/>
      <c r="F294" s="116"/>
      <c r="G294" s="116"/>
      <c r="H294" s="114"/>
      <c r="I294" s="63"/>
      <c r="J294" s="63"/>
      <c r="K294" s="63"/>
      <c r="L294" s="63"/>
    </row>
    <row r="295" spans="1:12" ht="12.75">
      <c r="A295" s="114"/>
      <c r="B295" s="107"/>
      <c r="C295" s="107"/>
      <c r="D295" s="116"/>
      <c r="E295" s="116"/>
      <c r="F295" s="116"/>
      <c r="G295" s="116"/>
      <c r="H295" s="114"/>
      <c r="I295" s="63"/>
      <c r="J295" s="63"/>
      <c r="K295" s="63"/>
      <c r="L295" s="63"/>
    </row>
    <row r="296" spans="1:12" ht="12.75">
      <c r="A296" s="114"/>
      <c r="B296" s="107"/>
      <c r="C296" s="107"/>
      <c r="D296" s="116"/>
      <c r="E296" s="116"/>
      <c r="F296" s="116"/>
      <c r="G296" s="116"/>
      <c r="H296" s="114"/>
      <c r="I296" s="63"/>
      <c r="J296" s="63"/>
      <c r="K296" s="63"/>
      <c r="L296" s="63"/>
    </row>
    <row r="297" spans="1:12" ht="12.75">
      <c r="A297" s="114"/>
      <c r="B297" s="107"/>
      <c r="C297" s="107"/>
      <c r="D297" s="116"/>
      <c r="E297" s="116"/>
      <c r="F297" s="116"/>
      <c r="G297" s="116"/>
      <c r="H297" s="114"/>
      <c r="I297" s="63"/>
      <c r="J297" s="63"/>
      <c r="K297" s="63"/>
      <c r="L297" s="63"/>
    </row>
    <row r="298" spans="1:12" ht="12.75">
      <c r="A298" s="114"/>
      <c r="B298" s="107"/>
      <c r="C298" s="107"/>
      <c r="D298" s="116"/>
      <c r="E298" s="116"/>
      <c r="F298" s="116"/>
      <c r="G298" s="116"/>
      <c r="H298" s="114"/>
      <c r="I298" s="63"/>
      <c r="J298" s="63"/>
      <c r="K298" s="63"/>
      <c r="L298" s="63"/>
    </row>
    <row r="299" spans="1:12" ht="12.75">
      <c r="A299" s="114"/>
      <c r="B299" s="107"/>
      <c r="C299" s="107"/>
      <c r="D299" s="116"/>
      <c r="E299" s="116"/>
      <c r="F299" s="116"/>
      <c r="G299" s="116"/>
      <c r="H299" s="114"/>
      <c r="I299" s="63"/>
      <c r="J299" s="63"/>
      <c r="K299" s="63"/>
      <c r="L299" s="63"/>
    </row>
    <row r="300" spans="1:12" ht="12.75">
      <c r="A300" s="114"/>
      <c r="B300" s="107"/>
      <c r="C300" s="107"/>
      <c r="D300" s="116"/>
      <c r="E300" s="116"/>
      <c r="F300" s="116"/>
      <c r="G300" s="116"/>
      <c r="H300" s="114"/>
      <c r="I300" s="63"/>
      <c r="J300" s="63"/>
      <c r="K300" s="63"/>
      <c r="L300" s="63"/>
    </row>
    <row r="301" spans="1:12" ht="12.75">
      <c r="A301" s="114"/>
      <c r="B301" s="107"/>
      <c r="C301" s="107"/>
      <c r="D301" s="116"/>
      <c r="E301" s="116"/>
      <c r="F301" s="116"/>
      <c r="G301" s="116"/>
      <c r="H301" s="114"/>
      <c r="I301" s="63"/>
      <c r="J301" s="63"/>
      <c r="K301" s="63"/>
      <c r="L301" s="63"/>
    </row>
    <row r="302" spans="1:12" ht="12.75">
      <c r="A302" s="114"/>
      <c r="B302" s="107"/>
      <c r="C302" s="107"/>
      <c r="D302" s="116"/>
      <c r="E302" s="116"/>
      <c r="F302" s="116"/>
      <c r="G302" s="116"/>
      <c r="H302" s="114"/>
      <c r="I302" s="63"/>
      <c r="J302" s="63"/>
      <c r="K302" s="63"/>
      <c r="L302" s="63"/>
    </row>
    <row r="303" spans="1:12" ht="12.75">
      <c r="A303" s="114"/>
      <c r="B303" s="107"/>
      <c r="C303" s="107"/>
      <c r="D303" s="116"/>
      <c r="E303" s="116"/>
      <c r="F303" s="116"/>
      <c r="G303" s="116"/>
      <c r="H303" s="114"/>
      <c r="I303" s="63"/>
      <c r="J303" s="63"/>
      <c r="K303" s="63"/>
      <c r="L303" s="63"/>
    </row>
    <row r="304" spans="1:12" ht="12.75">
      <c r="A304" s="114"/>
      <c r="B304" s="107"/>
      <c r="C304" s="107"/>
      <c r="D304" s="116"/>
      <c r="E304" s="116"/>
      <c r="F304" s="116"/>
      <c r="G304" s="116"/>
      <c r="H304" s="114"/>
      <c r="I304" s="63"/>
      <c r="J304" s="63"/>
      <c r="K304" s="63"/>
      <c r="L304" s="63"/>
    </row>
    <row r="305" spans="1:12" ht="12.75">
      <c r="A305" s="114"/>
      <c r="B305" s="107"/>
      <c r="C305" s="107"/>
      <c r="D305" s="116"/>
      <c r="E305" s="116"/>
      <c r="F305" s="116"/>
      <c r="G305" s="116"/>
      <c r="H305" s="114"/>
      <c r="I305" s="63"/>
      <c r="J305" s="63"/>
      <c r="K305" s="63"/>
      <c r="L305" s="63"/>
    </row>
    <row r="306" spans="1:12" ht="12.75">
      <c r="A306" s="114"/>
      <c r="B306" s="107"/>
      <c r="C306" s="107"/>
      <c r="D306" s="116"/>
      <c r="E306" s="116"/>
      <c r="F306" s="116"/>
      <c r="G306" s="116"/>
      <c r="H306" s="114"/>
      <c r="I306" s="63"/>
      <c r="J306" s="63"/>
      <c r="K306" s="63"/>
      <c r="L306" s="63"/>
    </row>
    <row r="307" spans="1:12" ht="12.75">
      <c r="A307" s="114"/>
      <c r="B307" s="107"/>
      <c r="C307" s="107"/>
      <c r="D307" s="116"/>
      <c r="E307" s="116"/>
      <c r="F307" s="116"/>
      <c r="G307" s="116"/>
      <c r="H307" s="114"/>
      <c r="I307" s="63"/>
      <c r="J307" s="63"/>
      <c r="K307" s="63"/>
      <c r="L307" s="63"/>
    </row>
    <row r="308" spans="1:12" ht="12.75">
      <c r="A308" s="114"/>
      <c r="B308" s="107"/>
      <c r="C308" s="107"/>
      <c r="D308" s="116"/>
      <c r="E308" s="116"/>
      <c r="F308" s="116"/>
      <c r="G308" s="116"/>
      <c r="H308" s="114"/>
      <c r="I308" s="63"/>
      <c r="J308" s="63"/>
      <c r="K308" s="63"/>
      <c r="L308" s="63"/>
    </row>
    <row r="309" spans="1:12" ht="12.75">
      <c r="A309" s="114"/>
      <c r="B309" s="107"/>
      <c r="C309" s="107"/>
      <c r="D309" s="116"/>
      <c r="E309" s="116"/>
      <c r="F309" s="116"/>
      <c r="G309" s="116"/>
      <c r="H309" s="114"/>
      <c r="I309" s="63"/>
      <c r="J309" s="63"/>
      <c r="K309" s="63"/>
      <c r="L309" s="63"/>
    </row>
    <row r="310" spans="1:12" ht="12.75">
      <c r="A310" s="114"/>
      <c r="B310" s="107"/>
      <c r="C310" s="107"/>
      <c r="D310" s="116"/>
      <c r="E310" s="116"/>
      <c r="F310" s="116"/>
      <c r="G310" s="116"/>
      <c r="H310" s="114"/>
      <c r="I310" s="63"/>
      <c r="J310" s="63"/>
      <c r="K310" s="63"/>
      <c r="L310" s="63"/>
    </row>
    <row r="311" spans="1:12" ht="12.75">
      <c r="A311" s="114"/>
      <c r="B311" s="107"/>
      <c r="C311" s="107"/>
      <c r="D311" s="116"/>
      <c r="E311" s="116"/>
      <c r="F311" s="116"/>
      <c r="G311" s="116"/>
      <c r="H311" s="114"/>
      <c r="I311" s="63"/>
      <c r="J311" s="63"/>
      <c r="K311" s="63"/>
      <c r="L311" s="63"/>
    </row>
    <row r="312" spans="1:12" ht="12.75">
      <c r="A312" s="114"/>
      <c r="B312" s="107"/>
      <c r="C312" s="107"/>
      <c r="D312" s="116"/>
      <c r="E312" s="116"/>
      <c r="F312" s="116"/>
      <c r="G312" s="116"/>
      <c r="H312" s="114"/>
      <c r="I312" s="63"/>
      <c r="J312" s="63"/>
      <c r="K312" s="63"/>
      <c r="L312" s="63"/>
    </row>
    <row r="313" spans="1:12" ht="12.75">
      <c r="A313" s="114"/>
      <c r="B313" s="107"/>
      <c r="C313" s="107"/>
      <c r="D313" s="116"/>
      <c r="E313" s="116"/>
      <c r="F313" s="116"/>
      <c r="G313" s="116"/>
      <c r="H313" s="114"/>
      <c r="I313" s="63"/>
      <c r="J313" s="63"/>
      <c r="K313" s="63"/>
      <c r="L313" s="63"/>
    </row>
    <row r="314" spans="1:12" ht="12.75">
      <c r="A314" s="63"/>
      <c r="B314" s="102"/>
      <c r="C314" s="102"/>
      <c r="D314" s="103"/>
      <c r="E314" s="103"/>
      <c r="F314" s="103"/>
      <c r="G314" s="103"/>
      <c r="H314" s="63"/>
      <c r="I314" s="63"/>
      <c r="J314" s="63"/>
      <c r="K314" s="63"/>
      <c r="L314" s="63"/>
    </row>
    <row r="315" spans="1:12" ht="12.75">
      <c r="A315" s="63"/>
      <c r="B315" s="102"/>
      <c r="C315" s="102"/>
      <c r="D315" s="103"/>
      <c r="E315" s="103"/>
      <c r="F315" s="103"/>
      <c r="G315" s="103"/>
      <c r="H315" s="63"/>
      <c r="I315" s="63"/>
      <c r="J315" s="63"/>
      <c r="K315" s="63"/>
      <c r="L315" s="63"/>
    </row>
    <row r="316" spans="1:12" ht="12.75">
      <c r="A316" s="63"/>
      <c r="B316" s="102"/>
      <c r="C316" s="102"/>
      <c r="D316" s="103"/>
      <c r="E316" s="103"/>
      <c r="F316" s="103"/>
      <c r="G316" s="103"/>
      <c r="H316" s="63"/>
      <c r="I316" s="63"/>
      <c r="J316" s="63"/>
      <c r="K316" s="63"/>
      <c r="L316" s="63"/>
    </row>
    <row r="317" spans="1:12" ht="12.75">
      <c r="A317" s="63"/>
      <c r="B317" s="102"/>
      <c r="C317" s="102"/>
      <c r="D317" s="103"/>
      <c r="E317" s="103"/>
      <c r="F317" s="103"/>
      <c r="G317" s="103"/>
      <c r="H317" s="63"/>
      <c r="I317" s="63"/>
      <c r="J317" s="63"/>
      <c r="K317" s="63"/>
      <c r="L317" s="63"/>
    </row>
    <row r="318" spans="1:12" ht="12.75">
      <c r="A318" s="63"/>
      <c r="B318" s="102"/>
      <c r="C318" s="102"/>
      <c r="D318" s="103"/>
      <c r="E318" s="103"/>
      <c r="F318" s="103"/>
      <c r="G318" s="103"/>
      <c r="H318" s="63"/>
      <c r="I318" s="63"/>
      <c r="J318" s="63"/>
      <c r="K318" s="63"/>
      <c r="L318" s="63"/>
    </row>
    <row r="319" spans="1:12" ht="12.75">
      <c r="A319" s="63"/>
      <c r="B319" s="102"/>
      <c r="C319" s="102"/>
      <c r="D319" s="103"/>
      <c r="E319" s="103"/>
      <c r="F319" s="103"/>
      <c r="G319" s="103"/>
      <c r="H319" s="63"/>
      <c r="I319" s="63"/>
      <c r="J319" s="63"/>
      <c r="K319" s="63"/>
      <c r="L319" s="63"/>
    </row>
    <row r="320" spans="1:12" ht="12.75">
      <c r="A320" s="63"/>
      <c r="B320" s="102"/>
      <c r="C320" s="102"/>
      <c r="D320" s="103"/>
      <c r="E320" s="103"/>
      <c r="F320" s="103"/>
      <c r="G320" s="103"/>
      <c r="H320" s="63"/>
      <c r="I320" s="63"/>
      <c r="J320" s="63"/>
      <c r="K320" s="63"/>
      <c r="L320" s="63"/>
    </row>
    <row r="321" spans="1:12" ht="12.75">
      <c r="A321" s="63"/>
      <c r="B321" s="102"/>
      <c r="C321" s="102"/>
      <c r="D321" s="103"/>
      <c r="E321" s="103"/>
      <c r="F321" s="103"/>
      <c r="G321" s="103"/>
      <c r="H321" s="63"/>
      <c r="I321" s="63"/>
      <c r="J321" s="63"/>
      <c r="K321" s="63"/>
      <c r="L321" s="63"/>
    </row>
    <row r="322" spans="1:12" ht="12.75">
      <c r="A322" s="63"/>
      <c r="B322" s="102"/>
      <c r="C322" s="102"/>
      <c r="D322" s="103"/>
      <c r="E322" s="103"/>
      <c r="F322" s="103"/>
      <c r="G322" s="103"/>
      <c r="H322" s="63"/>
      <c r="I322" s="63"/>
      <c r="J322" s="63"/>
      <c r="K322" s="63"/>
      <c r="L322" s="63"/>
    </row>
    <row r="323" spans="1:12" ht="12.75">
      <c r="A323" s="63"/>
      <c r="B323" s="102"/>
      <c r="C323" s="102"/>
      <c r="D323" s="103"/>
      <c r="E323" s="103"/>
      <c r="F323" s="103"/>
      <c r="G323" s="103"/>
      <c r="H323" s="63"/>
      <c r="I323" s="63"/>
      <c r="J323" s="63"/>
      <c r="K323" s="63"/>
      <c r="L323" s="63"/>
    </row>
    <row r="324" spans="1:12" ht="12.75">
      <c r="A324" s="63"/>
      <c r="B324" s="102"/>
      <c r="C324" s="102"/>
      <c r="D324" s="103"/>
      <c r="E324" s="103"/>
      <c r="F324" s="103"/>
      <c r="G324" s="103"/>
      <c r="H324" s="63"/>
      <c r="I324" s="63"/>
      <c r="J324" s="63"/>
      <c r="K324" s="63"/>
      <c r="L324" s="63"/>
    </row>
    <row r="325" spans="1:12" ht="12.75">
      <c r="A325" s="63"/>
      <c r="B325" s="102"/>
      <c r="C325" s="102"/>
      <c r="D325" s="103"/>
      <c r="E325" s="103"/>
      <c r="F325" s="103"/>
      <c r="G325" s="103"/>
      <c r="H325" s="63"/>
      <c r="I325" s="63"/>
      <c r="J325" s="63"/>
      <c r="K325" s="63"/>
      <c r="L325" s="63"/>
    </row>
    <row r="326" spans="1:12" ht="12.75">
      <c r="A326" s="63"/>
      <c r="B326" s="102"/>
      <c r="C326" s="102"/>
      <c r="D326" s="103"/>
      <c r="E326" s="103"/>
      <c r="F326" s="103"/>
      <c r="G326" s="103"/>
      <c r="H326" s="63"/>
      <c r="I326" s="63"/>
      <c r="J326" s="63"/>
      <c r="K326" s="63"/>
      <c r="L326" s="63"/>
    </row>
    <row r="327" spans="1:12" ht="12.75">
      <c r="A327" s="63"/>
      <c r="B327" s="102"/>
      <c r="C327" s="102"/>
      <c r="D327" s="103"/>
      <c r="E327" s="103"/>
      <c r="F327" s="103"/>
      <c r="G327" s="103"/>
      <c r="H327" s="63"/>
      <c r="I327" s="63"/>
      <c r="J327" s="63"/>
      <c r="K327" s="63"/>
      <c r="L327" s="63"/>
    </row>
    <row r="328" spans="1:12" ht="12.75">
      <c r="A328" s="63"/>
      <c r="B328" s="102"/>
      <c r="C328" s="102"/>
      <c r="D328" s="103"/>
      <c r="E328" s="103"/>
      <c r="F328" s="103"/>
      <c r="G328" s="103"/>
      <c r="H328" s="63"/>
      <c r="I328" s="63"/>
      <c r="J328" s="63"/>
      <c r="K328" s="63"/>
      <c r="L328" s="63"/>
    </row>
    <row r="329" spans="1:12" ht="12.75">
      <c r="A329" s="63"/>
      <c r="B329" s="102"/>
      <c r="C329" s="102"/>
      <c r="D329" s="103"/>
      <c r="E329" s="103"/>
      <c r="F329" s="103"/>
      <c r="G329" s="103"/>
      <c r="H329" s="63"/>
      <c r="I329" s="63"/>
      <c r="J329" s="63"/>
      <c r="K329" s="63"/>
      <c r="L329" s="63"/>
    </row>
    <row r="330" spans="1:12" ht="12.75">
      <c r="A330" s="63"/>
      <c r="B330" s="102"/>
      <c r="C330" s="102"/>
      <c r="D330" s="103"/>
      <c r="E330" s="103"/>
      <c r="F330" s="103"/>
      <c r="G330" s="103"/>
      <c r="H330" s="63"/>
      <c r="I330" s="63"/>
      <c r="J330" s="63"/>
      <c r="K330" s="63"/>
      <c r="L330" s="63"/>
    </row>
    <row r="331" spans="1:12" ht="12.75">
      <c r="A331" s="63"/>
      <c r="B331" s="102"/>
      <c r="C331" s="102"/>
      <c r="D331" s="103"/>
      <c r="E331" s="103"/>
      <c r="F331" s="103"/>
      <c r="G331" s="103"/>
      <c r="H331" s="63"/>
      <c r="I331" s="63"/>
      <c r="J331" s="63"/>
      <c r="K331" s="63"/>
      <c r="L331" s="63"/>
    </row>
    <row r="332" spans="1:12" ht="12.75">
      <c r="A332" s="63"/>
      <c r="B332" s="102"/>
      <c r="C332" s="102"/>
      <c r="D332" s="103"/>
      <c r="E332" s="103"/>
      <c r="F332" s="103"/>
      <c r="G332" s="103"/>
      <c r="H332" s="63"/>
      <c r="I332" s="63"/>
      <c r="J332" s="63"/>
      <c r="K332" s="63"/>
      <c r="L332" s="63"/>
    </row>
    <row r="333" spans="1:12" ht="12.75">
      <c r="A333" s="63"/>
      <c r="B333" s="102"/>
      <c r="C333" s="102"/>
      <c r="D333" s="103"/>
      <c r="E333" s="103"/>
      <c r="F333" s="103"/>
      <c r="G333" s="103"/>
      <c r="H333" s="63"/>
      <c r="I333" s="63"/>
      <c r="J333" s="63"/>
      <c r="K333" s="63"/>
      <c r="L333" s="63"/>
    </row>
    <row r="334" spans="1:12" ht="12.75">
      <c r="A334" s="63"/>
      <c r="B334" s="102"/>
      <c r="C334" s="102"/>
      <c r="D334" s="103"/>
      <c r="E334" s="103"/>
      <c r="F334" s="103"/>
      <c r="G334" s="103"/>
      <c r="H334" s="63"/>
      <c r="I334" s="63"/>
      <c r="J334" s="63"/>
      <c r="K334" s="63"/>
      <c r="L334" s="63"/>
    </row>
    <row r="335" spans="1:12" ht="12.75">
      <c r="A335" s="63"/>
      <c r="B335" s="102"/>
      <c r="C335" s="102"/>
      <c r="D335" s="103"/>
      <c r="E335" s="103"/>
      <c r="F335" s="103"/>
      <c r="G335" s="103"/>
      <c r="H335" s="63"/>
      <c r="I335" s="63"/>
      <c r="J335" s="63"/>
      <c r="K335" s="63"/>
      <c r="L335" s="63"/>
    </row>
    <row r="336" spans="1:12" ht="12.75">
      <c r="A336" s="63"/>
      <c r="B336" s="102"/>
      <c r="C336" s="102"/>
      <c r="D336" s="103"/>
      <c r="E336" s="103"/>
      <c r="F336" s="103"/>
      <c r="G336" s="103"/>
      <c r="H336" s="63"/>
      <c r="I336" s="63"/>
      <c r="J336" s="63"/>
      <c r="K336" s="63"/>
      <c r="L336" s="63"/>
    </row>
    <row r="337" spans="1:12" ht="12.75">
      <c r="A337" s="63"/>
      <c r="B337" s="102"/>
      <c r="C337" s="102"/>
      <c r="D337" s="103"/>
      <c r="E337" s="103"/>
      <c r="F337" s="103"/>
      <c r="G337" s="103"/>
      <c r="H337" s="63"/>
      <c r="I337" s="63"/>
      <c r="J337" s="63"/>
      <c r="K337" s="63"/>
      <c r="L337" s="63"/>
    </row>
    <row r="338" spans="1:12" ht="12.75">
      <c r="A338" s="63"/>
      <c r="B338" s="102"/>
      <c r="C338" s="102"/>
      <c r="D338" s="103"/>
      <c r="E338" s="103"/>
      <c r="F338" s="103"/>
      <c r="G338" s="103"/>
      <c r="H338" s="63"/>
      <c r="I338" s="63"/>
      <c r="J338" s="63"/>
      <c r="K338" s="63"/>
      <c r="L338" s="63"/>
    </row>
    <row r="339" spans="1:12" ht="12.75">
      <c r="A339" s="63"/>
      <c r="B339" s="102"/>
      <c r="C339" s="102"/>
      <c r="D339" s="103"/>
      <c r="E339" s="103"/>
      <c r="F339" s="103"/>
      <c r="G339" s="103"/>
      <c r="H339" s="63"/>
      <c r="I339" s="63"/>
      <c r="J339" s="63"/>
      <c r="K339" s="63"/>
      <c r="L339" s="63"/>
    </row>
    <row r="340" spans="1:12" ht="12.75">
      <c r="A340" s="63"/>
      <c r="B340" s="102"/>
      <c r="C340" s="102"/>
      <c r="D340" s="103"/>
      <c r="E340" s="103"/>
      <c r="F340" s="103"/>
      <c r="G340" s="103"/>
      <c r="H340" s="63"/>
      <c r="I340" s="63"/>
      <c r="J340" s="63"/>
      <c r="K340" s="63"/>
      <c r="L340" s="63"/>
    </row>
    <row r="341" spans="1:12" ht="12.75">
      <c r="A341" s="63"/>
      <c r="B341" s="102"/>
      <c r="C341" s="102"/>
      <c r="D341" s="103"/>
      <c r="E341" s="103"/>
      <c r="F341" s="103"/>
      <c r="G341" s="103"/>
      <c r="H341" s="63"/>
      <c r="I341" s="63"/>
      <c r="J341" s="63"/>
      <c r="K341" s="63"/>
      <c r="L341" s="63"/>
    </row>
    <row r="342" spans="1:12" ht="12.75">
      <c r="A342" s="63"/>
      <c r="B342" s="102"/>
      <c r="C342" s="102"/>
      <c r="D342" s="103"/>
      <c r="E342" s="103"/>
      <c r="F342" s="103"/>
      <c r="G342" s="103"/>
      <c r="H342" s="63"/>
      <c r="I342" s="63"/>
      <c r="J342" s="63"/>
      <c r="K342" s="63"/>
      <c r="L342" s="63"/>
    </row>
    <row r="343" spans="1:12" ht="12.75">
      <c r="A343" s="63"/>
      <c r="B343" s="102"/>
      <c r="C343" s="102"/>
      <c r="D343" s="103"/>
      <c r="E343" s="103"/>
      <c r="F343" s="103"/>
      <c r="G343" s="103"/>
      <c r="H343" s="63"/>
      <c r="I343" s="63"/>
      <c r="J343" s="63"/>
      <c r="K343" s="63"/>
      <c r="L343" s="63"/>
    </row>
    <row r="344" spans="1:12" ht="12.75">
      <c r="A344" s="63"/>
      <c r="B344" s="102"/>
      <c r="C344" s="102"/>
      <c r="D344" s="103"/>
      <c r="E344" s="103"/>
      <c r="F344" s="103"/>
      <c r="G344" s="103"/>
      <c r="H344" s="63"/>
      <c r="I344" s="63"/>
      <c r="J344" s="63"/>
      <c r="K344" s="63"/>
      <c r="L344" s="63"/>
    </row>
    <row r="345" spans="1:12" ht="12.75">
      <c r="A345" s="63"/>
      <c r="B345" s="102"/>
      <c r="C345" s="102"/>
      <c r="D345" s="103"/>
      <c r="E345" s="103"/>
      <c r="F345" s="103"/>
      <c r="G345" s="103"/>
      <c r="H345" s="63"/>
      <c r="I345" s="63"/>
      <c r="J345" s="63"/>
      <c r="K345" s="63"/>
      <c r="L345" s="63"/>
    </row>
    <row r="346" spans="1:12" ht="12.75">
      <c r="A346" s="63"/>
      <c r="B346" s="102"/>
      <c r="C346" s="102"/>
      <c r="D346" s="103"/>
      <c r="E346" s="103"/>
      <c r="F346" s="103"/>
      <c r="G346" s="103"/>
      <c r="H346" s="63"/>
      <c r="I346" s="63"/>
      <c r="J346" s="63"/>
      <c r="K346" s="63"/>
      <c r="L346" s="63"/>
    </row>
    <row r="347" spans="1:12" ht="12.75">
      <c r="A347" s="63"/>
      <c r="B347" s="102"/>
      <c r="C347" s="102"/>
      <c r="D347" s="103"/>
      <c r="E347" s="103"/>
      <c r="F347" s="103"/>
      <c r="G347" s="103"/>
      <c r="H347" s="63"/>
      <c r="I347" s="63"/>
      <c r="J347" s="63"/>
      <c r="K347" s="63"/>
      <c r="L347" s="63"/>
    </row>
    <row r="348" spans="1:12" ht="12.75">
      <c r="A348" s="63"/>
      <c r="B348" s="102"/>
      <c r="C348" s="102"/>
      <c r="D348" s="103"/>
      <c r="E348" s="103"/>
      <c r="F348" s="103"/>
      <c r="G348" s="103"/>
      <c r="H348" s="63"/>
      <c r="I348" s="63"/>
      <c r="J348" s="63"/>
      <c r="K348" s="63"/>
      <c r="L348" s="63"/>
    </row>
    <row r="349" spans="1:12" ht="12.75">
      <c r="A349" s="63"/>
      <c r="B349" s="102"/>
      <c r="C349" s="102"/>
      <c r="D349" s="103"/>
      <c r="E349" s="103"/>
      <c r="F349" s="103"/>
      <c r="G349" s="103"/>
      <c r="H349" s="63"/>
      <c r="I349" s="63"/>
      <c r="J349" s="63"/>
      <c r="K349" s="63"/>
      <c r="L349" s="63"/>
    </row>
    <row r="350" spans="1:12" ht="12.75">
      <c r="A350" s="63"/>
      <c r="B350" s="102"/>
      <c r="C350" s="102"/>
      <c r="D350" s="103"/>
      <c r="E350" s="103"/>
      <c r="F350" s="103"/>
      <c r="G350" s="103"/>
      <c r="H350" s="63"/>
      <c r="I350" s="63"/>
      <c r="J350" s="63"/>
      <c r="K350" s="63"/>
      <c r="L350" s="63"/>
    </row>
    <row r="351" spans="1:12" ht="12.75">
      <c r="A351" s="63"/>
      <c r="B351" s="102"/>
      <c r="C351" s="102"/>
      <c r="D351" s="103"/>
      <c r="E351" s="103"/>
      <c r="F351" s="103"/>
      <c r="G351" s="103"/>
      <c r="H351" s="63"/>
      <c r="I351" s="63"/>
      <c r="J351" s="63"/>
      <c r="K351" s="63"/>
      <c r="L351" s="63"/>
    </row>
    <row r="352" spans="1:12" ht="12.75">
      <c r="A352" s="63"/>
      <c r="B352" s="102"/>
      <c r="C352" s="102"/>
      <c r="D352" s="103"/>
      <c r="E352" s="103"/>
      <c r="F352" s="103"/>
      <c r="G352" s="103"/>
      <c r="H352" s="63"/>
      <c r="I352" s="63"/>
      <c r="J352" s="63"/>
      <c r="K352" s="63"/>
      <c r="L352" s="63"/>
    </row>
    <row r="353" spans="1:12" ht="12.75">
      <c r="A353" s="63"/>
      <c r="B353" s="102"/>
      <c r="C353" s="102"/>
      <c r="D353" s="103"/>
      <c r="E353" s="103"/>
      <c r="F353" s="103"/>
      <c r="G353" s="103"/>
      <c r="H353" s="63"/>
      <c r="I353" s="63"/>
      <c r="J353" s="63"/>
      <c r="K353" s="63"/>
      <c r="L353" s="63"/>
    </row>
    <row r="354" spans="1:12" ht="12.75">
      <c r="A354" s="63"/>
      <c r="B354" s="102"/>
      <c r="C354" s="102"/>
      <c r="D354" s="103"/>
      <c r="E354" s="103"/>
      <c r="F354" s="103"/>
      <c r="G354" s="103"/>
      <c r="H354" s="63"/>
      <c r="I354" s="63"/>
      <c r="J354" s="63"/>
      <c r="K354" s="63"/>
      <c r="L354" s="63"/>
    </row>
    <row r="355" spans="1:12" ht="12.75">
      <c r="A355" s="63"/>
      <c r="B355" s="102"/>
      <c r="C355" s="102"/>
      <c r="D355" s="103"/>
      <c r="E355" s="103"/>
      <c r="F355" s="103"/>
      <c r="G355" s="103"/>
      <c r="H355" s="63"/>
      <c r="I355" s="63"/>
      <c r="J355" s="63"/>
      <c r="K355" s="63"/>
      <c r="L355" s="63"/>
    </row>
    <row r="356" spans="1:12" ht="12.75">
      <c r="A356" s="63"/>
      <c r="B356" s="102"/>
      <c r="C356" s="102"/>
      <c r="D356" s="103"/>
      <c r="E356" s="103"/>
      <c r="F356" s="103"/>
      <c r="G356" s="103"/>
      <c r="H356" s="63"/>
      <c r="I356" s="63"/>
      <c r="J356" s="63"/>
      <c r="K356" s="63"/>
      <c r="L356" s="63"/>
    </row>
    <row r="357" spans="1:12" ht="12.75">
      <c r="A357" s="63"/>
      <c r="B357" s="102"/>
      <c r="C357" s="102"/>
      <c r="D357" s="103"/>
      <c r="E357" s="103"/>
      <c r="F357" s="103"/>
      <c r="G357" s="103"/>
      <c r="H357" s="63"/>
      <c r="I357" s="63"/>
      <c r="J357" s="63"/>
      <c r="K357" s="63"/>
      <c r="L357" s="63"/>
    </row>
    <row r="358" spans="1:12" ht="12.75">
      <c r="A358" s="63"/>
      <c r="B358" s="102"/>
      <c r="C358" s="102"/>
      <c r="D358" s="103"/>
      <c r="E358" s="103"/>
      <c r="F358" s="103"/>
      <c r="G358" s="103"/>
      <c r="H358" s="63"/>
      <c r="I358" s="63"/>
      <c r="J358" s="63"/>
      <c r="K358" s="63"/>
      <c r="L358" s="63"/>
    </row>
    <row r="359" spans="1:12" ht="12.75">
      <c r="A359" s="63"/>
      <c r="B359" s="102"/>
      <c r="C359" s="102"/>
      <c r="D359" s="103"/>
      <c r="E359" s="103"/>
      <c r="F359" s="103"/>
      <c r="G359" s="103"/>
      <c r="H359" s="63"/>
      <c r="I359" s="63"/>
      <c r="J359" s="63"/>
      <c r="K359" s="63"/>
      <c r="L359" s="63"/>
    </row>
    <row r="360" spans="1:12" ht="12.75">
      <c r="A360" s="63"/>
      <c r="B360" s="102"/>
      <c r="C360" s="102"/>
      <c r="D360" s="103"/>
      <c r="E360" s="103"/>
      <c r="F360" s="103"/>
      <c r="G360" s="103"/>
      <c r="H360" s="63"/>
      <c r="I360" s="63"/>
      <c r="J360" s="63"/>
      <c r="K360" s="63"/>
      <c r="L360" s="63"/>
    </row>
    <row r="361" spans="1:12" ht="12.75">
      <c r="A361" s="63"/>
      <c r="B361" s="102"/>
      <c r="C361" s="102"/>
      <c r="D361" s="103"/>
      <c r="E361" s="103"/>
      <c r="F361" s="103"/>
      <c r="G361" s="103"/>
      <c r="H361" s="63"/>
      <c r="I361" s="63"/>
      <c r="J361" s="63"/>
      <c r="K361" s="63"/>
      <c r="L361" s="63"/>
    </row>
    <row r="362" spans="1:12" ht="12.75">
      <c r="A362" s="63"/>
      <c r="B362" s="102"/>
      <c r="C362" s="102"/>
      <c r="D362" s="103"/>
      <c r="E362" s="103"/>
      <c r="F362" s="103"/>
      <c r="G362" s="103"/>
      <c r="H362" s="63"/>
      <c r="I362" s="63"/>
      <c r="J362" s="63"/>
      <c r="K362" s="63"/>
      <c r="L362" s="63"/>
    </row>
    <row r="363" spans="1:12" ht="12.75">
      <c r="A363" s="63"/>
      <c r="B363" s="102"/>
      <c r="C363" s="102"/>
      <c r="D363" s="103"/>
      <c r="E363" s="103"/>
      <c r="F363" s="103"/>
      <c r="G363" s="103"/>
      <c r="H363" s="63"/>
      <c r="I363" s="63"/>
      <c r="J363" s="63"/>
      <c r="K363" s="63"/>
      <c r="L363" s="63"/>
    </row>
    <row r="364" spans="1:12" ht="12.75">
      <c r="A364" s="63"/>
      <c r="B364" s="102"/>
      <c r="C364" s="102"/>
      <c r="D364" s="103"/>
      <c r="E364" s="103"/>
      <c r="F364" s="103"/>
      <c r="G364" s="103"/>
      <c r="H364" s="63"/>
      <c r="I364" s="63"/>
      <c r="J364" s="63"/>
      <c r="K364" s="63"/>
      <c r="L364" s="63"/>
    </row>
    <row r="365" spans="1:12" ht="12.75">
      <c r="A365" s="63"/>
      <c r="B365" s="102"/>
      <c r="C365" s="102"/>
      <c r="D365" s="103"/>
      <c r="E365" s="103"/>
      <c r="F365" s="103"/>
      <c r="G365" s="103"/>
      <c r="H365" s="63"/>
      <c r="I365" s="63"/>
      <c r="J365" s="63"/>
      <c r="K365" s="63"/>
      <c r="L365" s="63"/>
    </row>
    <row r="366" spans="1:12" ht="12.75">
      <c r="A366" s="63"/>
      <c r="B366" s="102"/>
      <c r="C366" s="102"/>
      <c r="D366" s="103"/>
      <c r="E366" s="103"/>
      <c r="F366" s="103"/>
      <c r="G366" s="103"/>
      <c r="H366" s="63"/>
      <c r="I366" s="63"/>
      <c r="J366" s="63"/>
      <c r="K366" s="63"/>
      <c r="L366" s="63"/>
    </row>
    <row r="367" spans="1:12" ht="12.75">
      <c r="A367" s="63"/>
      <c r="B367" s="102"/>
      <c r="C367" s="102"/>
      <c r="D367" s="103"/>
      <c r="E367" s="103"/>
      <c r="F367" s="103"/>
      <c r="G367" s="103"/>
      <c r="H367" s="63"/>
      <c r="I367" s="63"/>
      <c r="J367" s="63"/>
      <c r="K367" s="63"/>
      <c r="L367" s="63"/>
    </row>
    <row r="368" spans="1:12" ht="12.75">
      <c r="A368" s="63"/>
      <c r="B368" s="102"/>
      <c r="C368" s="102"/>
      <c r="D368" s="103"/>
      <c r="E368" s="103"/>
      <c r="F368" s="103"/>
      <c r="G368" s="103"/>
      <c r="H368" s="63"/>
      <c r="I368" s="63"/>
      <c r="J368" s="63"/>
      <c r="K368" s="63"/>
      <c r="L368" s="63"/>
    </row>
    <row r="369" spans="1:12" ht="12.75">
      <c r="A369" s="63"/>
      <c r="B369" s="102"/>
      <c r="C369" s="102"/>
      <c r="D369" s="103"/>
      <c r="E369" s="103"/>
      <c r="F369" s="103"/>
      <c r="G369" s="103"/>
      <c r="H369" s="63"/>
      <c r="I369" s="63"/>
      <c r="J369" s="63"/>
      <c r="K369" s="63"/>
      <c r="L369" s="63"/>
    </row>
    <row r="370" spans="1:12" ht="12.75">
      <c r="A370" s="63"/>
      <c r="B370" s="102"/>
      <c r="C370" s="102"/>
      <c r="D370" s="103"/>
      <c r="E370" s="103"/>
      <c r="F370" s="103"/>
      <c r="G370" s="103"/>
      <c r="H370" s="63"/>
      <c r="I370" s="63"/>
      <c r="J370" s="63"/>
      <c r="K370" s="63"/>
      <c r="L370" s="63"/>
    </row>
    <row r="371" spans="1:12" ht="12.75">
      <c r="A371" s="63"/>
      <c r="B371" s="102"/>
      <c r="C371" s="102"/>
      <c r="D371" s="103"/>
      <c r="E371" s="103"/>
      <c r="F371" s="103"/>
      <c r="G371" s="103"/>
      <c r="H371" s="63"/>
      <c r="I371" s="63"/>
      <c r="J371" s="63"/>
      <c r="K371" s="63"/>
      <c r="L371" s="63"/>
    </row>
    <row r="372" spans="1:12" ht="12.75">
      <c r="A372" s="63"/>
      <c r="B372" s="102"/>
      <c r="C372" s="102"/>
      <c r="D372" s="103"/>
      <c r="E372" s="103"/>
      <c r="F372" s="103"/>
      <c r="G372" s="103"/>
      <c r="H372" s="63"/>
      <c r="I372" s="63"/>
      <c r="J372" s="63"/>
      <c r="K372" s="63"/>
      <c r="L372" s="63"/>
    </row>
    <row r="373" spans="1:12" ht="12.75">
      <c r="A373" s="63"/>
      <c r="B373" s="102"/>
      <c r="C373" s="102"/>
      <c r="D373" s="103"/>
      <c r="E373" s="103"/>
      <c r="F373" s="103"/>
      <c r="G373" s="103"/>
      <c r="H373" s="63"/>
      <c r="I373" s="63"/>
      <c r="J373" s="63"/>
      <c r="K373" s="63"/>
      <c r="L373" s="63"/>
    </row>
    <row r="374" spans="1:12" ht="12.75">
      <c r="A374" s="63"/>
      <c r="B374" s="102"/>
      <c r="C374" s="102"/>
      <c r="D374" s="103"/>
      <c r="E374" s="103"/>
      <c r="F374" s="103"/>
      <c r="G374" s="103"/>
      <c r="H374" s="63"/>
      <c r="I374" s="63"/>
      <c r="J374" s="63"/>
      <c r="K374" s="63"/>
      <c r="L374" s="63"/>
    </row>
    <row r="375" spans="1:12" ht="12.75">
      <c r="A375" s="63"/>
      <c r="B375" s="102"/>
      <c r="C375" s="102"/>
      <c r="D375" s="103"/>
      <c r="E375" s="103"/>
      <c r="F375" s="103"/>
      <c r="G375" s="103"/>
      <c r="H375" s="63"/>
      <c r="I375" s="63"/>
      <c r="J375" s="63"/>
      <c r="K375" s="63"/>
      <c r="L375" s="63"/>
    </row>
    <row r="376" spans="1:12" ht="12.75">
      <c r="A376" s="63"/>
      <c r="B376" s="102"/>
      <c r="C376" s="102"/>
      <c r="D376" s="103"/>
      <c r="E376" s="103"/>
      <c r="F376" s="103"/>
      <c r="G376" s="103"/>
      <c r="H376" s="63"/>
      <c r="I376" s="63"/>
      <c r="J376" s="63"/>
      <c r="K376" s="63"/>
      <c r="L376" s="63"/>
    </row>
    <row r="377" spans="1:12" ht="12.75">
      <c r="A377" s="63"/>
      <c r="B377" s="102"/>
      <c r="C377" s="102"/>
      <c r="D377" s="103"/>
      <c r="E377" s="103"/>
      <c r="F377" s="103"/>
      <c r="G377" s="103"/>
      <c r="H377" s="63"/>
      <c r="I377" s="63"/>
      <c r="J377" s="63"/>
      <c r="K377" s="63"/>
      <c r="L377" s="63"/>
    </row>
    <row r="378" spans="1:12" ht="12.75">
      <c r="A378" s="63"/>
      <c r="B378" s="102"/>
      <c r="C378" s="102"/>
      <c r="D378" s="103"/>
      <c r="E378" s="103"/>
      <c r="F378" s="103"/>
      <c r="G378" s="103"/>
      <c r="H378" s="63"/>
      <c r="I378" s="63"/>
      <c r="J378" s="63"/>
      <c r="K378" s="63"/>
      <c r="L378" s="63"/>
    </row>
    <row r="379" spans="1:12" ht="12.75">
      <c r="A379" s="63"/>
      <c r="B379" s="102"/>
      <c r="C379" s="102"/>
      <c r="D379" s="103"/>
      <c r="E379" s="103"/>
      <c r="F379" s="103"/>
      <c r="G379" s="103"/>
      <c r="H379" s="63"/>
      <c r="I379" s="63"/>
      <c r="J379" s="63"/>
      <c r="K379" s="63"/>
      <c r="L379" s="63"/>
    </row>
    <row r="380" spans="1:12" ht="12.75">
      <c r="A380" s="63"/>
      <c r="B380" s="102"/>
      <c r="C380" s="102"/>
      <c r="D380" s="103"/>
      <c r="E380" s="103"/>
      <c r="F380" s="103"/>
      <c r="G380" s="103"/>
      <c r="H380" s="63"/>
      <c r="I380" s="63"/>
      <c r="J380" s="63"/>
      <c r="K380" s="63"/>
      <c r="L380" s="63"/>
    </row>
    <row r="381" spans="1:12" ht="12.75">
      <c r="A381" s="63"/>
      <c r="B381" s="102"/>
      <c r="C381" s="102"/>
      <c r="D381" s="103"/>
      <c r="E381" s="103"/>
      <c r="F381" s="103"/>
      <c r="G381" s="103"/>
      <c r="H381" s="63"/>
      <c r="I381" s="63"/>
      <c r="J381" s="63"/>
      <c r="K381" s="63"/>
      <c r="L381" s="63"/>
    </row>
    <row r="382" spans="1:12" ht="12.75">
      <c r="A382" s="63"/>
      <c r="B382" s="102"/>
      <c r="C382" s="102"/>
      <c r="D382" s="103"/>
      <c r="E382" s="103"/>
      <c r="F382" s="103"/>
      <c r="G382" s="103"/>
      <c r="H382" s="63"/>
      <c r="I382" s="63"/>
      <c r="J382" s="63"/>
      <c r="K382" s="63"/>
      <c r="L382" s="63"/>
    </row>
    <row r="383" spans="1:12" ht="12.75">
      <c r="A383" s="63"/>
      <c r="B383" s="102"/>
      <c r="C383" s="102"/>
      <c r="D383" s="103"/>
      <c r="E383" s="103"/>
      <c r="F383" s="103"/>
      <c r="G383" s="103"/>
      <c r="H383" s="63"/>
      <c r="I383" s="63"/>
      <c r="J383" s="63"/>
      <c r="K383" s="63"/>
      <c r="L383" s="63"/>
    </row>
    <row r="384" spans="1:12" ht="12.75">
      <c r="A384" s="63"/>
      <c r="B384" s="102"/>
      <c r="C384" s="102"/>
      <c r="D384" s="103"/>
      <c r="E384" s="103"/>
      <c r="F384" s="103"/>
      <c r="G384" s="103"/>
      <c r="H384" s="63"/>
      <c r="I384" s="63"/>
      <c r="J384" s="63"/>
      <c r="K384" s="63"/>
      <c r="L384" s="63"/>
    </row>
    <row r="385" spans="1:12" ht="12.75">
      <c r="A385" s="63"/>
      <c r="B385" s="102"/>
      <c r="C385" s="102"/>
      <c r="D385" s="103"/>
      <c r="E385" s="103"/>
      <c r="F385" s="103"/>
      <c r="G385" s="103"/>
      <c r="H385" s="63"/>
      <c r="I385" s="63"/>
      <c r="J385" s="63"/>
      <c r="K385" s="63"/>
      <c r="L385" s="63"/>
    </row>
    <row r="386" spans="1:12" ht="12.75">
      <c r="A386" s="63"/>
      <c r="B386" s="102"/>
      <c r="C386" s="102"/>
      <c r="D386" s="103"/>
      <c r="E386" s="103"/>
      <c r="F386" s="103"/>
      <c r="G386" s="103"/>
      <c r="H386" s="63"/>
      <c r="I386" s="63"/>
      <c r="J386" s="63"/>
      <c r="K386" s="63"/>
      <c r="L386" s="63"/>
    </row>
    <row r="387" spans="1:12" ht="12.75">
      <c r="A387" s="63"/>
      <c r="B387" s="102"/>
      <c r="C387" s="102"/>
      <c r="D387" s="103"/>
      <c r="E387" s="103"/>
      <c r="F387" s="103"/>
      <c r="G387" s="103"/>
      <c r="H387" s="63"/>
      <c r="I387" s="63"/>
      <c r="J387" s="63"/>
      <c r="K387" s="63"/>
      <c r="L387" s="63"/>
    </row>
    <row r="388" spans="1:12" ht="12.75">
      <c r="A388" s="63"/>
      <c r="B388" s="102"/>
      <c r="C388" s="102"/>
      <c r="D388" s="103"/>
      <c r="E388" s="103"/>
      <c r="F388" s="103"/>
      <c r="G388" s="103"/>
      <c r="H388" s="63"/>
      <c r="I388" s="63"/>
      <c r="J388" s="63"/>
      <c r="K388" s="63"/>
      <c r="L388" s="63"/>
    </row>
    <row r="389" spans="1:12" ht="12.75">
      <c r="A389" s="63"/>
      <c r="B389" s="102"/>
      <c r="C389" s="102"/>
      <c r="D389" s="103"/>
      <c r="E389" s="103"/>
      <c r="F389" s="103"/>
      <c r="G389" s="103"/>
      <c r="H389" s="63"/>
      <c r="I389" s="63"/>
      <c r="J389" s="63"/>
      <c r="K389" s="63"/>
      <c r="L389" s="63"/>
    </row>
    <row r="390" spans="1:12" ht="12.75">
      <c r="A390" s="63"/>
      <c r="B390" s="102"/>
      <c r="C390" s="102"/>
      <c r="D390" s="103"/>
      <c r="E390" s="103"/>
      <c r="F390" s="103"/>
      <c r="G390" s="103"/>
      <c r="H390" s="63"/>
      <c r="I390" s="63"/>
      <c r="J390" s="63"/>
      <c r="K390" s="63"/>
      <c r="L390" s="63"/>
    </row>
    <row r="391" spans="1:12" ht="12.75">
      <c r="A391" s="63"/>
      <c r="B391" s="102"/>
      <c r="C391" s="102"/>
      <c r="D391" s="103"/>
      <c r="E391" s="103"/>
      <c r="F391" s="103"/>
      <c r="G391" s="103"/>
      <c r="H391" s="63"/>
      <c r="I391" s="63"/>
      <c r="J391" s="63"/>
      <c r="K391" s="63"/>
      <c r="L391" s="63"/>
    </row>
    <row r="392" spans="1:12" ht="12.75">
      <c r="A392" s="63"/>
      <c r="B392" s="102"/>
      <c r="C392" s="102"/>
      <c r="D392" s="103"/>
      <c r="E392" s="103"/>
      <c r="F392" s="103"/>
      <c r="G392" s="103"/>
      <c r="H392" s="63"/>
      <c r="I392" s="63"/>
      <c r="J392" s="63"/>
      <c r="K392" s="63"/>
      <c r="L392" s="63"/>
    </row>
    <row r="393" spans="1:12" ht="12.75">
      <c r="A393" s="63"/>
      <c r="B393" s="102"/>
      <c r="C393" s="102"/>
      <c r="D393" s="103"/>
      <c r="E393" s="103"/>
      <c r="F393" s="103"/>
      <c r="G393" s="103"/>
      <c r="H393" s="63"/>
      <c r="I393" s="63"/>
      <c r="J393" s="63"/>
      <c r="K393" s="63"/>
      <c r="L393" s="63"/>
    </row>
    <row r="394" spans="1:12" ht="12.75">
      <c r="A394" s="63"/>
      <c r="B394" s="102"/>
      <c r="C394" s="102"/>
      <c r="D394" s="103"/>
      <c r="E394" s="103"/>
      <c r="F394" s="103"/>
      <c r="G394" s="103"/>
      <c r="H394" s="63"/>
      <c r="I394" s="63"/>
      <c r="J394" s="63"/>
      <c r="K394" s="63"/>
      <c r="L394" s="63"/>
    </row>
    <row r="395" spans="1:12" ht="12.75">
      <c r="A395" s="63"/>
      <c r="B395" s="102"/>
      <c r="C395" s="102"/>
      <c r="D395" s="103"/>
      <c r="E395" s="103"/>
      <c r="F395" s="103"/>
      <c r="G395" s="103"/>
      <c r="H395" s="63"/>
      <c r="I395" s="63"/>
      <c r="J395" s="63"/>
      <c r="K395" s="63"/>
      <c r="L395" s="63"/>
    </row>
    <row r="396" spans="1:12" ht="12.75">
      <c r="A396" s="63"/>
      <c r="B396" s="102"/>
      <c r="C396" s="102"/>
      <c r="D396" s="103"/>
      <c r="E396" s="103"/>
      <c r="F396" s="103"/>
      <c r="G396" s="103"/>
      <c r="H396" s="63"/>
      <c r="I396" s="63"/>
      <c r="J396" s="63"/>
      <c r="K396" s="63"/>
      <c r="L396" s="63"/>
    </row>
    <row r="397" spans="1:12" ht="12.75">
      <c r="A397" s="63"/>
      <c r="B397" s="102"/>
      <c r="C397" s="102"/>
      <c r="D397" s="103"/>
      <c r="E397" s="103"/>
      <c r="F397" s="103"/>
      <c r="G397" s="103"/>
      <c r="H397" s="63"/>
      <c r="I397" s="63"/>
      <c r="J397" s="63"/>
      <c r="K397" s="63"/>
      <c r="L397" s="63"/>
    </row>
    <row r="398" spans="1:12" ht="12.75">
      <c r="A398" s="63"/>
      <c r="B398" s="102"/>
      <c r="C398" s="102"/>
      <c r="D398" s="103"/>
      <c r="E398" s="103"/>
      <c r="F398" s="103"/>
      <c r="G398" s="103"/>
      <c r="H398" s="63"/>
      <c r="I398" s="63"/>
      <c r="J398" s="63"/>
      <c r="K398" s="63"/>
      <c r="L398" s="63"/>
    </row>
    <row r="399" spans="1:12" ht="12.75">
      <c r="A399" s="63"/>
      <c r="B399" s="102"/>
      <c r="C399" s="102"/>
      <c r="D399" s="103"/>
      <c r="E399" s="103"/>
      <c r="F399" s="103"/>
      <c r="G399" s="103"/>
      <c r="H399" s="63"/>
      <c r="I399" s="63"/>
      <c r="J399" s="63"/>
      <c r="K399" s="63"/>
      <c r="L399" s="63"/>
    </row>
    <row r="400" spans="1:12" ht="12.75">
      <c r="A400" s="63"/>
      <c r="B400" s="102"/>
      <c r="C400" s="102"/>
      <c r="D400" s="103"/>
      <c r="E400" s="103"/>
      <c r="F400" s="103"/>
      <c r="G400" s="103"/>
      <c r="H400" s="63"/>
      <c r="I400" s="63"/>
      <c r="J400" s="63"/>
      <c r="K400" s="63"/>
      <c r="L400" s="63"/>
    </row>
    <row r="401" spans="1:12" ht="12.75">
      <c r="A401" s="63"/>
      <c r="B401" s="102"/>
      <c r="C401" s="102"/>
      <c r="D401" s="103"/>
      <c r="E401" s="103"/>
      <c r="F401" s="103"/>
      <c r="G401" s="103"/>
      <c r="H401" s="63"/>
      <c r="I401" s="63"/>
      <c r="J401" s="63"/>
      <c r="K401" s="63"/>
      <c r="L401" s="63"/>
    </row>
    <row r="402" spans="1:12" ht="12.75">
      <c r="A402" s="63"/>
      <c r="B402" s="102"/>
      <c r="C402" s="102"/>
      <c r="D402" s="103"/>
      <c r="E402" s="103"/>
      <c r="F402" s="103"/>
      <c r="G402" s="103"/>
      <c r="H402" s="63"/>
      <c r="I402" s="63"/>
      <c r="J402" s="63"/>
      <c r="K402" s="63"/>
      <c r="L402" s="63"/>
    </row>
    <row r="403" spans="1:12" ht="12.75">
      <c r="A403" s="63"/>
      <c r="B403" s="102"/>
      <c r="C403" s="102"/>
      <c r="D403" s="103"/>
      <c r="E403" s="103"/>
      <c r="F403" s="103"/>
      <c r="G403" s="103"/>
      <c r="H403" s="63"/>
      <c r="I403" s="63"/>
      <c r="J403" s="63"/>
      <c r="K403" s="63"/>
      <c r="L403" s="63"/>
    </row>
    <row r="404" spans="1:12" ht="12.75">
      <c r="A404" s="63"/>
      <c r="B404" s="102"/>
      <c r="C404" s="102"/>
      <c r="D404" s="103"/>
      <c r="E404" s="103"/>
      <c r="F404" s="103"/>
      <c r="G404" s="103"/>
      <c r="H404" s="63"/>
      <c r="I404" s="63"/>
      <c r="J404" s="63"/>
      <c r="K404" s="63"/>
      <c r="L404" s="63"/>
    </row>
    <row r="405" spans="1:12" ht="12.75">
      <c r="A405" s="63"/>
      <c r="B405" s="102"/>
      <c r="C405" s="102"/>
      <c r="D405" s="103"/>
      <c r="E405" s="103"/>
      <c r="F405" s="103"/>
      <c r="G405" s="103"/>
      <c r="H405" s="63"/>
      <c r="I405" s="63"/>
      <c r="J405" s="63"/>
      <c r="K405" s="63"/>
      <c r="L405" s="63"/>
    </row>
    <row r="406" spans="1:12" ht="12.75">
      <c r="A406" s="63"/>
      <c r="B406" s="102"/>
      <c r="C406" s="102"/>
      <c r="D406" s="103"/>
      <c r="E406" s="103"/>
      <c r="F406" s="103"/>
      <c r="G406" s="103"/>
      <c r="H406" s="63"/>
      <c r="I406" s="63"/>
      <c r="J406" s="63"/>
      <c r="K406" s="63"/>
      <c r="L406" s="63"/>
    </row>
    <row r="407" spans="1:12" ht="12.75">
      <c r="A407" s="63"/>
      <c r="B407" s="102"/>
      <c r="C407" s="102"/>
      <c r="D407" s="103"/>
      <c r="E407" s="103"/>
      <c r="F407" s="103"/>
      <c r="G407" s="103"/>
      <c r="H407" s="63"/>
      <c r="I407" s="63"/>
      <c r="J407" s="63"/>
      <c r="K407" s="63"/>
      <c r="L407" s="63"/>
    </row>
    <row r="408" spans="1:12" ht="12.75">
      <c r="A408" s="63"/>
      <c r="B408" s="102"/>
      <c r="C408" s="102"/>
      <c r="D408" s="103"/>
      <c r="E408" s="103"/>
      <c r="F408" s="103"/>
      <c r="G408" s="103"/>
      <c r="H408" s="63"/>
      <c r="I408" s="63"/>
      <c r="J408" s="63"/>
      <c r="K408" s="63"/>
      <c r="L408" s="63"/>
    </row>
    <row r="409" spans="1:12" ht="12.75">
      <c r="A409" s="63"/>
      <c r="B409" s="102"/>
      <c r="C409" s="102"/>
      <c r="D409" s="103"/>
      <c r="E409" s="103"/>
      <c r="F409" s="103"/>
      <c r="G409" s="103"/>
      <c r="H409" s="63"/>
      <c r="I409" s="63"/>
      <c r="J409" s="63"/>
      <c r="K409" s="63"/>
      <c r="L409" s="63"/>
    </row>
    <row r="410" spans="1:12" ht="12.75">
      <c r="A410" s="63"/>
      <c r="B410" s="102"/>
      <c r="C410" s="102"/>
      <c r="D410" s="103"/>
      <c r="E410" s="103"/>
      <c r="F410" s="103"/>
      <c r="G410" s="103"/>
      <c r="H410" s="63"/>
      <c r="I410" s="63"/>
      <c r="J410" s="63"/>
      <c r="K410" s="63"/>
      <c r="L410" s="63"/>
    </row>
    <row r="411" spans="1:12" ht="12.75">
      <c r="A411" s="63"/>
      <c r="B411" s="102"/>
      <c r="C411" s="102"/>
      <c r="D411" s="103"/>
      <c r="E411" s="103"/>
      <c r="F411" s="103"/>
      <c r="G411" s="103"/>
      <c r="H411" s="63"/>
      <c r="I411" s="63"/>
      <c r="J411" s="63"/>
      <c r="K411" s="63"/>
      <c r="L411" s="63"/>
    </row>
    <row r="412" spans="1:12" ht="12.75">
      <c r="A412" s="63"/>
      <c r="B412" s="102"/>
      <c r="C412" s="102"/>
      <c r="D412" s="103"/>
      <c r="E412" s="103"/>
      <c r="F412" s="103"/>
      <c r="G412" s="103"/>
      <c r="H412" s="63"/>
      <c r="I412" s="63"/>
      <c r="J412" s="63"/>
      <c r="K412" s="63"/>
      <c r="L412" s="63"/>
    </row>
    <row r="413" spans="1:12" ht="12.75">
      <c r="A413" s="63"/>
      <c r="B413" s="102"/>
      <c r="C413" s="102"/>
      <c r="D413" s="103"/>
      <c r="E413" s="103"/>
      <c r="F413" s="103"/>
      <c r="G413" s="103"/>
      <c r="H413" s="63"/>
      <c r="I413" s="63"/>
      <c r="J413" s="63"/>
      <c r="K413" s="63"/>
      <c r="L413" s="63"/>
    </row>
  </sheetData>
  <sheetProtection selectLockedCells="1" selectUnlockedCells="1"/>
  <mergeCells count="16">
    <mergeCell ref="D1:L1"/>
    <mergeCell ref="C2:L2"/>
    <mergeCell ref="B3:L3"/>
    <mergeCell ref="B4:L4"/>
    <mergeCell ref="B5:L5"/>
    <mergeCell ref="D7:L7"/>
    <mergeCell ref="C8:L8"/>
    <mergeCell ref="B9:L9"/>
    <mergeCell ref="B10:L10"/>
    <mergeCell ref="B11:L11"/>
    <mergeCell ref="A13:L13"/>
    <mergeCell ref="A14:L14"/>
    <mergeCell ref="G15:L15"/>
    <mergeCell ref="B284:H284"/>
    <mergeCell ref="F285:L285"/>
    <mergeCell ref="G287:I287"/>
  </mergeCells>
  <printOptions/>
  <pageMargins left="1.18125" right="0.39375" top="0.5902777777777778" bottom="0.393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0"/>
  <sheetViews>
    <sheetView workbookViewId="0" topLeftCell="A1">
      <selection activeCell="H18" sqref="H18"/>
    </sheetView>
  </sheetViews>
  <sheetFormatPr defaultColWidth="9.00390625" defaultRowHeight="12.75"/>
  <cols>
    <col min="3" max="3" width="11.125" style="0" customWidth="1"/>
    <col min="4" max="4" width="46.00390625" style="0" customWidth="1"/>
    <col min="5" max="5" width="10.125" style="0" customWidth="1"/>
  </cols>
  <sheetData>
    <row r="1" spans="4:5" ht="12.75">
      <c r="D1" s="1" t="s">
        <v>175</v>
      </c>
      <c r="E1" s="1"/>
    </row>
    <row r="2" spans="1:5" ht="12.75">
      <c r="A2" s="1" t="s">
        <v>1</v>
      </c>
      <c r="B2" s="1"/>
      <c r="C2" s="1"/>
      <c r="D2" s="1"/>
      <c r="E2" s="1"/>
    </row>
    <row r="3" spans="1:5" ht="12.75">
      <c r="A3" s="1" t="s">
        <v>106</v>
      </c>
      <c r="B3" s="1"/>
      <c r="C3" s="1"/>
      <c r="D3" s="1"/>
      <c r="E3" s="1"/>
    </row>
    <row r="4" spans="1:5" ht="12.75">
      <c r="A4" s="4"/>
      <c r="B4" s="4"/>
      <c r="C4" s="1" t="s">
        <v>3</v>
      </c>
      <c r="D4" s="1"/>
      <c r="E4" s="1"/>
    </row>
    <row r="5" spans="1:5" ht="17.25" customHeight="1">
      <c r="A5" s="1" t="s">
        <v>4</v>
      </c>
      <c r="B5" s="1"/>
      <c r="C5" s="1"/>
      <c r="D5" s="1"/>
      <c r="E5" s="1"/>
    </row>
    <row r="6" ht="5.25" customHeight="1"/>
    <row r="7" spans="4:5" ht="12.75">
      <c r="D7" s="1" t="s">
        <v>469</v>
      </c>
      <c r="E7" s="1"/>
    </row>
    <row r="8" spans="1:5" ht="12.75">
      <c r="A8" s="1" t="s">
        <v>1</v>
      </c>
      <c r="B8" s="1"/>
      <c r="C8" s="1"/>
      <c r="D8" s="1"/>
      <c r="E8" s="1"/>
    </row>
    <row r="9" spans="1:5" ht="12.75">
      <c r="A9" s="1" t="s">
        <v>106</v>
      </c>
      <c r="B9" s="1"/>
      <c r="C9" s="1"/>
      <c r="D9" s="1"/>
      <c r="E9" s="1"/>
    </row>
    <row r="10" spans="1:5" ht="12.75">
      <c r="A10" s="4"/>
      <c r="B10" s="4"/>
      <c r="C10" s="1" t="s">
        <v>3</v>
      </c>
      <c r="D10" s="1"/>
      <c r="E10" s="1"/>
    </row>
    <row r="11" spans="1:5" ht="12.75">
      <c r="A11" s="1" t="s">
        <v>6</v>
      </c>
      <c r="B11" s="1"/>
      <c r="C11" s="1"/>
      <c r="D11" s="1"/>
      <c r="E11" s="1"/>
    </row>
    <row r="12" spans="1:5" ht="4.5" customHeight="1">
      <c r="A12" s="5"/>
      <c r="B12" s="5"/>
      <c r="C12" s="5"/>
      <c r="D12" s="5"/>
      <c r="E12" s="5"/>
    </row>
    <row r="13" spans="1:5" ht="17.25" customHeight="1">
      <c r="A13" s="43" t="s">
        <v>470</v>
      </c>
      <c r="B13" s="43"/>
      <c r="C13" s="43"/>
      <c r="D13" s="43"/>
      <c r="E13" s="43"/>
    </row>
    <row r="14" spans="1:5" ht="18.75" customHeight="1">
      <c r="A14" s="117" t="s">
        <v>471</v>
      </c>
      <c r="B14" s="117"/>
      <c r="C14" s="117"/>
      <c r="D14" s="117"/>
      <c r="E14" s="117"/>
    </row>
    <row r="15" spans="1:5" ht="15.75" customHeight="1">
      <c r="A15" s="117" t="s">
        <v>472</v>
      </c>
      <c r="B15" s="117"/>
      <c r="C15" s="117"/>
      <c r="D15" s="117"/>
      <c r="E15" s="117"/>
    </row>
    <row r="16" spans="1:5" ht="5.25" customHeight="1">
      <c r="A16" s="118"/>
      <c r="B16" s="118"/>
      <c r="C16" s="118"/>
      <c r="D16" s="118"/>
      <c r="E16" s="118"/>
    </row>
    <row r="17" spans="1:5" ht="12.75" customHeight="1">
      <c r="A17" s="119"/>
      <c r="B17" s="119"/>
      <c r="C17" s="119"/>
      <c r="D17" s="120" t="s">
        <v>432</v>
      </c>
      <c r="E17" s="120"/>
    </row>
    <row r="18" spans="1:5" ht="27" customHeight="1">
      <c r="A18" s="121" t="s">
        <v>473</v>
      </c>
      <c r="B18" s="121"/>
      <c r="C18" s="121"/>
      <c r="D18" s="122" t="s">
        <v>474</v>
      </c>
      <c r="E18" s="123" t="s">
        <v>13</v>
      </c>
    </row>
    <row r="19" spans="1:5" ht="31.5" customHeight="1">
      <c r="A19" s="47"/>
      <c r="B19" s="47"/>
      <c r="C19" s="47"/>
      <c r="D19" s="124" t="s">
        <v>475</v>
      </c>
      <c r="E19" s="48">
        <f>SUM(E25+E20)</f>
        <v>14106.199999999983</v>
      </c>
    </row>
    <row r="20" spans="1:5" ht="31.5" customHeight="1">
      <c r="A20" s="47" t="s">
        <v>476</v>
      </c>
      <c r="B20" s="47"/>
      <c r="C20" s="47"/>
      <c r="D20" s="124" t="s">
        <v>477</v>
      </c>
      <c r="E20" s="55">
        <f>SUM(E21-E23)</f>
        <v>0</v>
      </c>
    </row>
    <row r="21" spans="1:5" ht="30" customHeight="1">
      <c r="A21" s="53" t="s">
        <v>478</v>
      </c>
      <c r="B21" s="53"/>
      <c r="C21" s="53"/>
      <c r="D21" s="56" t="s">
        <v>479</v>
      </c>
      <c r="E21" s="55">
        <v>10000</v>
      </c>
    </row>
    <row r="22" spans="1:5" ht="30.75" customHeight="1">
      <c r="A22" s="53" t="s">
        <v>480</v>
      </c>
      <c r="B22" s="53"/>
      <c r="C22" s="53"/>
      <c r="D22" s="56" t="s">
        <v>479</v>
      </c>
      <c r="E22" s="55">
        <v>10000</v>
      </c>
    </row>
    <row r="23" spans="1:5" ht="32.25" customHeight="1">
      <c r="A23" s="53" t="s">
        <v>481</v>
      </c>
      <c r="B23" s="53"/>
      <c r="C23" s="53"/>
      <c r="D23" s="56" t="s">
        <v>482</v>
      </c>
      <c r="E23" s="55">
        <v>10000</v>
      </c>
    </row>
    <row r="24" spans="1:5" ht="32.25" customHeight="1">
      <c r="A24" s="53" t="s">
        <v>483</v>
      </c>
      <c r="B24" s="53"/>
      <c r="C24" s="53"/>
      <c r="D24" s="56" t="s">
        <v>482</v>
      </c>
      <c r="E24" s="55">
        <f>SUM(E23)</f>
        <v>10000</v>
      </c>
    </row>
    <row r="25" spans="1:5" ht="31.5" customHeight="1">
      <c r="A25" s="51" t="s">
        <v>484</v>
      </c>
      <c r="B25" s="51"/>
      <c r="C25" s="51"/>
      <c r="D25" s="124" t="s">
        <v>485</v>
      </c>
      <c r="E25" s="55">
        <f>SUM(E30-E29)</f>
        <v>14106.199999999983</v>
      </c>
    </row>
    <row r="26" spans="1:5" ht="31.5" customHeight="1">
      <c r="A26" s="54" t="s">
        <v>486</v>
      </c>
      <c r="B26" s="54"/>
      <c r="C26" s="54"/>
      <c r="D26" s="56" t="s">
        <v>487</v>
      </c>
      <c r="E26" s="55">
        <f>SUM(E27)</f>
        <v>224688.2</v>
      </c>
    </row>
    <row r="27" spans="1:5" ht="31.5" customHeight="1">
      <c r="A27" s="54" t="s">
        <v>488</v>
      </c>
      <c r="B27" s="54"/>
      <c r="C27" s="54"/>
      <c r="D27" s="56" t="s">
        <v>489</v>
      </c>
      <c r="E27" s="55">
        <f>SUM(E28)</f>
        <v>224688.2</v>
      </c>
    </row>
    <row r="28" spans="1:5" ht="31.5" customHeight="1">
      <c r="A28" s="54" t="s">
        <v>490</v>
      </c>
      <c r="B28" s="54"/>
      <c r="C28" s="54"/>
      <c r="D28" s="56" t="s">
        <v>491</v>
      </c>
      <c r="E28" s="55">
        <f>SUM(E29)</f>
        <v>224688.2</v>
      </c>
    </row>
    <row r="29" spans="1:5" ht="31.5" customHeight="1">
      <c r="A29" s="54" t="s">
        <v>492</v>
      </c>
      <c r="B29" s="54"/>
      <c r="C29" s="54"/>
      <c r="D29" s="56" t="s">
        <v>491</v>
      </c>
      <c r="E29" s="55">
        <v>224688.2</v>
      </c>
    </row>
    <row r="30" spans="1:5" ht="31.5" customHeight="1">
      <c r="A30" s="54" t="s">
        <v>493</v>
      </c>
      <c r="B30" s="54"/>
      <c r="C30" s="54"/>
      <c r="D30" s="56" t="s">
        <v>494</v>
      </c>
      <c r="E30" s="55">
        <v>238794.4</v>
      </c>
    </row>
    <row r="31" spans="1:5" ht="31.5" customHeight="1">
      <c r="A31" s="54" t="s">
        <v>495</v>
      </c>
      <c r="B31" s="54"/>
      <c r="C31" s="54"/>
      <c r="D31" s="56" t="s">
        <v>496</v>
      </c>
      <c r="E31" s="55">
        <f>SUM(E30)</f>
        <v>238794.4</v>
      </c>
    </row>
    <row r="32" spans="1:5" ht="31.5" customHeight="1">
      <c r="A32" s="54" t="s">
        <v>497</v>
      </c>
      <c r="B32" s="54"/>
      <c r="C32" s="54"/>
      <c r="D32" s="56" t="s">
        <v>498</v>
      </c>
      <c r="E32" s="55">
        <f>SUM(E31)</f>
        <v>238794.4</v>
      </c>
    </row>
    <row r="33" spans="1:5" ht="31.5" customHeight="1">
      <c r="A33" s="54" t="s">
        <v>499</v>
      </c>
      <c r="B33" s="54"/>
      <c r="C33" s="54"/>
      <c r="D33" s="56" t="s">
        <v>498</v>
      </c>
      <c r="E33" s="55">
        <f>SUM(E32)</f>
        <v>238794.4</v>
      </c>
    </row>
    <row r="34" spans="1:5" ht="6" customHeight="1">
      <c r="A34" s="54"/>
      <c r="B34" s="54"/>
      <c r="C34" s="54"/>
      <c r="D34" s="125"/>
      <c r="E34" s="126"/>
    </row>
    <row r="35" spans="1:5" ht="5.25" customHeight="1">
      <c r="A35" s="54"/>
      <c r="B35" s="54"/>
      <c r="C35" s="54"/>
      <c r="D35" s="125"/>
      <c r="E35" s="60"/>
    </row>
    <row r="36" spans="1:5" ht="14.25" customHeight="1">
      <c r="A36" s="127" t="s">
        <v>105</v>
      </c>
      <c r="B36" s="127"/>
      <c r="C36" s="127"/>
      <c r="D36" s="127"/>
      <c r="E36" s="60"/>
    </row>
    <row r="37" spans="1:5" ht="18.75" customHeight="1">
      <c r="A37" s="112" t="s">
        <v>2</v>
      </c>
      <c r="B37" s="112"/>
      <c r="C37" s="112"/>
      <c r="D37" s="112"/>
      <c r="E37" s="128"/>
    </row>
    <row r="38" spans="1:5" ht="18.75" customHeight="1">
      <c r="A38" s="112" t="s">
        <v>500</v>
      </c>
      <c r="B38" s="112"/>
      <c r="C38" s="112"/>
      <c r="D38" s="112"/>
      <c r="E38" s="129"/>
    </row>
    <row r="39" spans="1:5" ht="12.75">
      <c r="A39" s="60"/>
      <c r="B39" s="60"/>
      <c r="C39" s="60"/>
      <c r="D39" s="60"/>
      <c r="E39" s="60"/>
    </row>
    <row r="40" spans="1:5" ht="12.75">
      <c r="A40" s="32"/>
      <c r="B40" s="32"/>
      <c r="C40" s="32"/>
      <c r="D40" s="32"/>
      <c r="E40" s="32"/>
    </row>
  </sheetData>
  <sheetProtection selectLockedCells="1" selectUnlockedCells="1"/>
  <mergeCells count="35">
    <mergeCell ref="D1:E1"/>
    <mergeCell ref="A2:E2"/>
    <mergeCell ref="A3:E3"/>
    <mergeCell ref="C4:E4"/>
    <mergeCell ref="A5:E5"/>
    <mergeCell ref="D7:E7"/>
    <mergeCell ref="A8:E8"/>
    <mergeCell ref="A9:E9"/>
    <mergeCell ref="C10:E10"/>
    <mergeCell ref="A11:E11"/>
    <mergeCell ref="A13:E13"/>
    <mergeCell ref="A14:E14"/>
    <mergeCell ref="A15:E15"/>
    <mergeCell ref="D17:E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D36"/>
    <mergeCell ref="A37:D37"/>
    <mergeCell ref="A38:D38"/>
  </mergeCells>
  <printOptions/>
  <pageMargins left="1.18125" right="0.39375" top="0.19652777777777777" bottom="0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sidykin</dc:creator>
  <cp:keywords/>
  <dc:description/>
  <cp:lastModifiedBy>Glava</cp:lastModifiedBy>
  <cp:lastPrinted>2014-04-04T08:00:01Z</cp:lastPrinted>
  <dcterms:created xsi:type="dcterms:W3CDTF">2006-11-15T11:51:42Z</dcterms:created>
  <dcterms:modified xsi:type="dcterms:W3CDTF">2014-04-04T09:48:44Z</dcterms:modified>
  <cp:category/>
  <cp:version/>
  <cp:contentType/>
  <cp:contentStatus/>
</cp:coreProperties>
</file>