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расходы" sheetId="2" r:id="rId2"/>
    <sheet name="Ведом.стр." sheetId="3" r:id="rId3"/>
    <sheet name="источ." sheetId="4" r:id="rId4"/>
  </sheets>
  <definedNames/>
  <calcPr fullCalcOnLoad="1"/>
</workbook>
</file>

<file path=xl/sharedStrings.xml><?xml version="1.0" encoding="utf-8"?>
<sst xmlns="http://schemas.openxmlformats.org/spreadsheetml/2006/main" count="1075" uniqueCount="406">
  <si>
    <t>ПРИЛОЖЕНИЕ № 1</t>
  </si>
  <si>
    <t xml:space="preserve">к  решению Совета </t>
  </si>
  <si>
    <t>Усть-Лабинского городского поселения</t>
  </si>
  <si>
    <t>Усть-Лабинского района</t>
  </si>
  <si>
    <t xml:space="preserve">от 18 июня 2013г. №  Протокол № </t>
  </si>
  <si>
    <t>Исполнение бюджета  Усть-Лабинского городского поселения</t>
  </si>
  <si>
    <t>Усть-Лабинского района по доходам  за   2012 год</t>
  </si>
  <si>
    <t>(тыс.рублей)</t>
  </si>
  <si>
    <t>Код</t>
  </si>
  <si>
    <t>Наименование доходов</t>
  </si>
  <si>
    <t>Бюджет утвержденный решением Совета Усть-Лабинского городского поселения на 2012г</t>
  </si>
  <si>
    <t>Уточненная сводная бюджетная роспись на  2012 год</t>
  </si>
  <si>
    <t>Исполнено за  2012 год</t>
  </si>
  <si>
    <t xml:space="preserve">Процент исполнения бюджетной росписи </t>
  </si>
  <si>
    <t>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</si>
  <si>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</si>
  <si>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</si>
  <si>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</si>
  <si>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</si>
  <si>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</si>
  <si>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</si>
  <si>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</si>
  <si>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1 05 00000 00 0000 110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</si>
  <si>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</si>
  <si>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</si>
  <si>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</si>
  <si>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</si>
  <si>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</si>
  <si>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</si>
  <si>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</si>
  <si>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1 06 01030 10 0000 110 </t>
  </si>
  <si>
    <t>Налог на имущество физических лиц, взымаемый по ставкам, применяемым к объектам налогообложения, расположен ным в границах  поселений</t>
  </si>
  <si>
    <t xml:space="preserve">1 06 06000 00 0000 110 </t>
  </si>
  <si>
    <t>Земельный налог</t>
  </si>
  <si>
    <t>1 06 06000 10 0000 110</t>
  </si>
  <si>
    <t>Земельный налог, зачисляемый в бюджеты поселений</t>
  </si>
  <si>
    <t>1 06 06013 10 0000 110</t>
  </si>
  <si>
    <t>Земельный налог,взимаемый по ставкам, установленным в соответствии с подпунктом 1п.1 ст.394 НК РФ и применяемым к объектам налогообложения, рас положенным в границах поселений</t>
  </si>
  <si>
    <t>1 06 06023 10 0000 110</t>
  </si>
  <si>
    <t>Земельный налог,взимаемый по ставкам, установленным в соответствии с подпунктом 2п.1 ст.394 НК РФ и применяемым к объектам налогообложения, рас положенным в границах поселений</t>
  </si>
  <si>
    <t>1 09 00000 00 0000 000</t>
  </si>
  <si>
    <t>Земельный налог мобилизи руемый на территориях поселений</t>
  </si>
  <si>
    <t>1 09 04050 10 2000 110</t>
  </si>
  <si>
    <t xml:space="preserve">Земельный налог, (по обязательствам возникшим до 1 января 2006 года), мобилизиру емый на территориях поселений </t>
  </si>
  <si>
    <t>1 11 00000 00 0000 000</t>
  </si>
  <si>
    <t>Доходы от использования имущества,находящегося в государственной и муни ципальной собствен ности</t>
  </si>
  <si>
    <t>1 11 05000 00 0000 120</t>
  </si>
  <si>
    <t>Доходы, получаемые в виде арендной либо иной платы за передачу в возмездное поль 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</si>
  <si>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1 11 05013 00 0000 120</t>
  </si>
  <si>
    <t>Доходы получаемые в виде арендной платы за земельные участки,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</si>
  <si>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</si>
  <si>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земли городских населенных пунктов, государственная собственность на которые не разграниченна и которые расположены в границах поселений, а также средства от продажи права на заключение договоров аренды указанных земель.</t>
  </si>
  <si>
    <t>1 11 05035 00 0000 120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</si>
  <si>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 дарственных внебюджетных фондов и созданных ими учреждений ( за исключением имущества автономных учреждений) </t>
  </si>
  <si>
    <t>1 11 05035 10 0000 120</t>
  </si>
  <si>
    <t>Доходы от сдачи а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</si>
  <si>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1 14 00000 00 0000 000</t>
  </si>
  <si>
    <t>Доходы от продажи материальных и нематериальных активов</t>
  </si>
  <si>
    <t>1 14 01000 00 0000 000</t>
  </si>
  <si>
    <t>Доходы от продажи квартир</t>
  </si>
  <si>
    <t xml:space="preserve">1 14 01050 10 0000 410 </t>
  </si>
  <si>
    <t>Доходы от продажи квартир, находящихся в муниципальной  собственности поселений</t>
  </si>
  <si>
    <t xml:space="preserve">1 14 06000 00 0000 430 </t>
  </si>
  <si>
    <t>Доходы от продажи  продажи земельных участков, находя щихся в государственной и муниципальной собственности    ( за исключением земельных участков автономных учреж дений, а также земельных участков государственных и муниципальных предприятий, в том числе казенных)</t>
  </si>
  <si>
    <t xml:space="preserve">1 14 06013 10 0000 430 </t>
  </si>
  <si>
    <t>Доходы от продажи 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</si>
  <si>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1 14 06025 10 0000 430 </t>
  </si>
  <si>
    <t>Доходы от продажи  земельных участков, находящихся в собственности поселений</t>
  </si>
  <si>
    <t xml:space="preserve">1 16 00000 00 0000 000 </t>
  </si>
  <si>
    <t>Штрафы, санкции, возмещение ущерба</t>
  </si>
  <si>
    <t>1 16 30000 00 0000 140</t>
  </si>
  <si>
    <t>Возмещение сумм, израсхо дованных незаконно или не по целевому назначению</t>
  </si>
  <si>
    <t>1 16 90050 10 0000 140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</si>
  <si>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поселения                                    </t>
  </si>
  <si>
    <t>1 17 00000 00 0000 000</t>
  </si>
  <si>
    <t xml:space="preserve">Прочие неналоговые доходы </t>
  </si>
  <si>
    <t>1 17 01050 10 0000 180</t>
  </si>
  <si>
    <t>Невыясненые поступления, зачис ляемые в бюджеты поселений</t>
  </si>
  <si>
    <t>1 17 05050 10 0000 151</t>
  </si>
  <si>
    <t>Прочие неналоговые доходы бюджетов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</si>
  <si>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</si>
  <si>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</si>
  <si>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</si>
  <si>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</si>
  <si>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</si>
  <si>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 субъектов Российской Федерации и муниципальных образований (межбюджетные субсидии)</t>
  </si>
  <si>
    <t>2 02 02999 10 0000 151</t>
  </si>
  <si>
    <t xml:space="preserve">Прочие субсидии бюджетам поселений </t>
  </si>
  <si>
    <t>2 02 03000 00 0000 151</t>
  </si>
  <si>
    <t>Субвенции бюджетам  суб ъектов Российской Федерации и муниципальных образований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</si>
  <si>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</si>
  <si>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</si>
  <si>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2 02 04000 10 0000 151</t>
  </si>
  <si>
    <t>Иные межбюджетные трансферты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</si>
  <si>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</si>
  <si>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</si>
  <si>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2 02 04999 10 0000 151</t>
  </si>
  <si>
    <t>Прочие межбюджетные трансферты, передаваемые бюджетам поселений</t>
  </si>
  <si>
    <t>2 07 00000 00 0000 180</t>
  </si>
  <si>
    <t>Прочие безвозмездные поступления</t>
  </si>
  <si>
    <t>2 07 05000 10 0000 180</t>
  </si>
  <si>
    <t>Прочие безвозмездные поступ ления в бюджеты поселений</t>
  </si>
  <si>
    <t>2 19 00000 00 0000 151</t>
  </si>
  <si>
    <t>Возврат остатков субсидий, субвенций и иных межбюджетных трансфертов, имеющих целевое назначение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</si>
  <si>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</si>
  <si>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</si>
  <si>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Глава</t>
  </si>
  <si>
    <t>В.Н.Анпилогов</t>
  </si>
  <si>
    <t>ПРИЛОЖЕНИЕ № 2</t>
  </si>
  <si>
    <t>ИСПОЛНЕНИЕ БЮДЖЕТА</t>
  </si>
  <si>
    <t xml:space="preserve"> Усть-Лабинского городского поселения                                                                           Усть-Лабинского района по расходам (по разделам и подразделам классификации расходов бюджетов Российской Федерации)</t>
  </si>
  <si>
    <t>за 2012 год</t>
  </si>
  <si>
    <t>№ п/п</t>
  </si>
  <si>
    <t>Наименование</t>
  </si>
  <si>
    <t>РЗ</t>
  </si>
  <si>
    <t>ПР</t>
  </si>
  <si>
    <t>Бюджет, утвержденный решением Совета Усть-Лабинского городского поселения на  2012год</t>
  </si>
  <si>
    <t>Уточненная сводная бюджетная роспись на 2012 год</t>
  </si>
  <si>
    <t>Исполнено за 2012год</t>
  </si>
  <si>
    <t xml:space="preserve">Процент исполнения уточненной бюджетной росписи </t>
  </si>
  <si>
    <t>Общегосударственные расходы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</si>
  <si>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</si>
  <si>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</si>
  <si>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</si>
  <si>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</si>
  <si>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</si>
  <si>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</si>
  <si>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</si>
  <si>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</si>
  <si>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</si>
  <si>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</si>
  <si>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</si>
  <si>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</si>
  <si>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</si>
  <si>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</si>
  <si>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</si>
  <si>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</si>
  <si>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</si>
  <si>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</si>
  <si>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</si>
  <si>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05</t>
  </si>
  <si>
    <t>Транспорт</t>
  </si>
  <si>
    <t>08</t>
  </si>
  <si>
    <t>Дорожное хозяйство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</si>
  <si>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</si>
  <si>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</si>
  <si>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</si>
  <si>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</si>
  <si>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</si>
  <si>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</si>
  <si>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</si>
  <si>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</si>
  <si>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 xml:space="preserve">Культура и кинематография </t>
  </si>
  <si>
    <t xml:space="preserve">Культура 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</si>
  <si>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</si>
  <si>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</si>
  <si>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</si>
  <si>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</si>
  <si>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 xml:space="preserve">Физическая культура 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</si>
  <si>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</si>
  <si>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</si>
  <si>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Усть-Лабинского района                                                  В.Н.Анпилогов</t>
  </si>
  <si>
    <t>ПРИЛОЖЕНИЕ № 3</t>
  </si>
  <si>
    <t xml:space="preserve">от 18 июня  2013 г. №  протокол № </t>
  </si>
  <si>
    <t>ИСПОЛНЕНИЕ ВЕДОМСТВЕННОЙ СТРУКТУРЫ РАСХОДОВ</t>
  </si>
  <si>
    <t xml:space="preserve"> Усть-Лабинского городского поселения Усть-Лабинского района </t>
  </si>
  <si>
    <t>за  2012 год</t>
  </si>
  <si>
    <t>(тыс. рублей)</t>
  </si>
  <si>
    <t>№  п/п</t>
  </si>
  <si>
    <t xml:space="preserve">Наименование </t>
  </si>
  <si>
    <t>Рз</t>
  </si>
  <si>
    <t>КЦСР</t>
  </si>
  <si>
    <t>КВР</t>
  </si>
  <si>
    <t>Бюджет, утвержденный решением Совета Усть-Лабинского городского поселения                                                                                                         на  2012 год</t>
  </si>
  <si>
    <t>Уточненная сводная бюджетная роспись                                                                                                                                                         на  2012г.</t>
  </si>
  <si>
    <t>Исполнено за  2012г.</t>
  </si>
  <si>
    <t xml:space="preserve">Процент исполнения бюджетной росписи                                                                                                                                                                        </t>
  </si>
  <si>
    <t>Функционирование высшего должностного лица субъекта Российской Федерации и муниципа льного образования</t>
  </si>
  <si>
    <t>Руководство и управление в сфере установленных функций</t>
  </si>
  <si>
    <t>0020100</t>
  </si>
  <si>
    <t>Высшее должностное лицо органа местного самоуправления</t>
  </si>
  <si>
    <t>012</t>
  </si>
  <si>
    <t>Функционирование Прави тельства Российской Федерации, высших органов исполнительной власти субъектов Российской Федерации, местных администраций</t>
  </si>
  <si>
    <t>0020000</t>
  </si>
  <si>
    <t>Центральный аппарат</t>
  </si>
  <si>
    <t>0020400</t>
  </si>
  <si>
    <t>Выполнение функций гос ударственными органами</t>
  </si>
  <si>
    <t>Создание и организация де ятельности административ ных комиссий</t>
  </si>
  <si>
    <t>0029500</t>
  </si>
  <si>
    <t>Проведение выборов в представительные органы муниципального образова ния и главы муници пального образования</t>
  </si>
  <si>
    <t>0200200</t>
  </si>
  <si>
    <t>013</t>
  </si>
  <si>
    <t>Прочие расходы</t>
  </si>
  <si>
    <t>Другие общегосудар ственные вопросы</t>
  </si>
  <si>
    <t>Целевые программы муни ципальных образований</t>
  </si>
  <si>
    <t>7959000</t>
  </si>
  <si>
    <t>Муниципальная целевая программа "Развитие системы органов террито риального общественного самоуправления в Усть-Лабинском городском поселении Усть-Лабин ского района" на 2012год</t>
  </si>
  <si>
    <t>7959001</t>
  </si>
  <si>
    <t>Муниципальная целевая программа "Проведение инвентаризации муници пального имущества, изготовление технической документации и оценке объектов муниципальной собственности, земель ных участков на2012год"</t>
  </si>
  <si>
    <t>7959002</t>
  </si>
  <si>
    <t>Муниципальная целевая программа "Поддержка казачества в  Усть-Лабинском городском поселении Усть-Лабин ского района" на 2012 год</t>
  </si>
  <si>
    <t>7959025</t>
  </si>
  <si>
    <t>Субсидии юридическим лицам</t>
  </si>
  <si>
    <t>006</t>
  </si>
  <si>
    <t xml:space="preserve">Муниципальная целевая программа «Оказание финансовой поддержки со циально-ориентированной некоммерческой организа ции Всероссийскому Об ществу Слепых»на2012год </t>
  </si>
  <si>
    <t>7959036</t>
  </si>
  <si>
    <t>Муниципальная целевая программа «Информацио нное освещение деятельно сти  органов местного са моуправления  Усть-Ла бинского городского посе ления Усть-Лабинского района на 2012 год"</t>
  </si>
  <si>
    <t>7959038</t>
  </si>
  <si>
    <t>Муниципальная целевая программа «Энергосбе режение и повышение энергетической эффектив ности  Усть-Лабинского городского поселения Усть-Лабинского района на 2012-2015 годы"</t>
  </si>
  <si>
    <t>7959041</t>
  </si>
  <si>
    <t>Национальная безопас ность и правоохрани тельная деятельность</t>
  </si>
  <si>
    <t>Защита населения и тер ритории от чрезвычайных ситуаций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</si>
  <si>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</si>
  <si>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</si>
  <si>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</si>
  <si>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Передача полномочий по аварийно-спасательной службе</t>
  </si>
  <si>
    <t>017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</si>
  <si>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</si>
  <si>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</si>
  <si>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</si>
  <si>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</si>
  <si>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 xml:space="preserve">Муниципальная целевая программа "Обеспечение первичных мер пожарной безопасности на территории Усть-Лабинского городского поселения Усть-Лабин ского района"на2012год. </t>
  </si>
  <si>
    <t>7959007</t>
  </si>
  <si>
    <t>Работы и услуги</t>
  </si>
  <si>
    <t>Бюджетные инвестиции</t>
  </si>
  <si>
    <t>003</t>
  </si>
  <si>
    <t>Муниципальная целевая программа "Повышение безопасности  дорожного движения на автомобиль ных дорогах в границах Ус ть-Лабинского городского поселения Усть-Лабинс кого района"на2012год</t>
  </si>
  <si>
    <t>7959018</t>
  </si>
  <si>
    <t>Другие вопросы в области национальной безопаснос ти и правоохранительной деятельности</t>
  </si>
  <si>
    <t>Муниципальная целевая программа "Осуществле ние мероприятий по обеспечению безопаснос ти людей на водных объектах на территории Усть-Лабинского город ского поселения"на2012год</t>
  </si>
  <si>
    <t>7959005</t>
  </si>
  <si>
    <t>Муниципальная целевая программа "Создание условий для деятельности добровольных формиро ваний населения по охране общественного порядка на территории Усть-Лабинского городского поселения" на 2012 год</t>
  </si>
  <si>
    <t>7959006</t>
  </si>
  <si>
    <t>Муниципальная целевая программа"Мероприятия по участию в профилакти ке терроризма и экстре мизма на территории Усть-Лабинского городского поселения"на2012год</t>
  </si>
  <si>
    <t>7959008</t>
  </si>
  <si>
    <r>
      <t xml:space="preserve">Муниципальная целевая программа «Меры по предупреждению и ликви дации распространения африканской чумы свиней в </t>
    </r>
    <r>
      <rPr>
        <sz val="11"/>
        <rFont val="Times New Roman"/>
        <family val="1"/>
      </rPr>
      <t>Усть-Лабинском город ском поселении Усть-Ла бинского района на2012г»</t>
    </r>
  </si>
  <si>
    <t>7959037</t>
  </si>
  <si>
    <t>Муниципальная целевая программа "Комплексное развитие пассажирского транспорта Усть-Лабинского городского поселения Усть-Лабинского района на период 2011-2030 годы"</t>
  </si>
  <si>
    <t>Содержание автомобильных дорог общего пользования</t>
  </si>
  <si>
    <t>3150201</t>
  </si>
  <si>
    <t>Краевая целевая программа "Капитальный ремонт и ремонт автомобильных дорог местного значения Красно дарского края на 2012-2014 годы" на2012годы</t>
  </si>
  <si>
    <t>992</t>
  </si>
  <si>
    <t>5241501</t>
  </si>
  <si>
    <t>Краевая целевая программа "Капитальный ремонт и ремонт автомобильных дорог местного значения Краснодарского края на 2012-2014 годы" на 2012 годы</t>
  </si>
  <si>
    <t>5241502</t>
  </si>
  <si>
    <t>Муниципальная целевая программа "Дворы города Усть-Лабинска"на2012год</t>
  </si>
  <si>
    <t>7959023</t>
  </si>
  <si>
    <t xml:space="preserve">Мероприятия в области строительства, архитекту ры и градостроительства </t>
  </si>
  <si>
    <t>Иные межбюджетные трансферты (Передача полномочий )</t>
  </si>
  <si>
    <t xml:space="preserve">Мероприятия по землеуст ройству и земле пользованию </t>
  </si>
  <si>
    <t>Краевая целевая программа "О подготовке градостроительной и землеустроительной до кументации на территории Краснодарского края" на 2012-2014 годы</t>
  </si>
  <si>
    <t>Муниципальная целевая программа "Развитие мало го и  среднего предприни мательства на территории Усть-Лабинского городс кого поселения Усть-Лаби нского района"на2012год</t>
  </si>
  <si>
    <t>7959026</t>
  </si>
  <si>
    <t>Муниципальная целевая программа "О подго товке градостроительной и землеустроитель ной документации на территории Усть-Лабинского городского поселения Усть-Лабинского района" на 2012-2014 годы</t>
  </si>
  <si>
    <t>7959030</t>
  </si>
  <si>
    <t>Жилищно-коммуналь ное хозяйство</t>
  </si>
  <si>
    <t>Иные безвозмездные и без возвратные перечисления</t>
  </si>
  <si>
    <t>5200000</t>
  </si>
  <si>
    <t>Проведение мероприятий по подготовке к осенне-зимнему периоду 2012-2013годов</t>
  </si>
  <si>
    <t>5204200</t>
  </si>
  <si>
    <t>7950000</t>
  </si>
  <si>
    <t xml:space="preserve">Муниципальная целевая программа "Развитие жи лищно-коммунального хо зяйства на территории Усть-Лабинского город ского поселения Усть-Ла бинского района"на2012год </t>
  </si>
  <si>
    <t>7959003</t>
  </si>
  <si>
    <t>Муниципальная целевая программа  "Приобретение коммунальной техники для нужд Усть-Лабинского го родского поселения" на 2012 год</t>
  </si>
  <si>
    <t>7959033</t>
  </si>
  <si>
    <t>Муниципальная целевая программа "Подготовка инженерной инфрастру ктуры г.Усть-Лабинска к безаварийной работе в осенне-зимний период 2012-2013гг."на2012год</t>
  </si>
  <si>
    <t>7959019</t>
  </si>
  <si>
    <t>Муниципальная целевая программа "Развитие водоснабжения в Усть-Лабинском городском поселении Усть-Лабин ского района"на 2012 год</t>
  </si>
  <si>
    <t>7959020</t>
  </si>
  <si>
    <t xml:space="preserve">Муниципальная целевая программа  "О предостав лении финансовой помощи в виде субсидий муници пальному унитарному предприятию Усть-Лабинского городского поселения Усть-Лабин ского района "Городские электрические сети"   </t>
  </si>
  <si>
    <t>7959043</t>
  </si>
  <si>
    <t xml:space="preserve">Дополнительная помощь местным бюджетам для решения социально значимых вопросов </t>
  </si>
  <si>
    <t>5205000</t>
  </si>
  <si>
    <t>Краевые целевые программы</t>
  </si>
  <si>
    <t>5220000</t>
  </si>
  <si>
    <t xml:space="preserve">Краевая целевая прог рамма "Развитие и реконст рукция( ремонт) систем на ружного освещения насе ленных пунктов Краснодар скогокрая"на2012-2014годы </t>
  </si>
  <si>
    <t>5226900</t>
  </si>
  <si>
    <t>6000000</t>
  </si>
  <si>
    <t>Уличное освещение</t>
  </si>
  <si>
    <t>6000100</t>
  </si>
  <si>
    <t>Озеленение</t>
  </si>
  <si>
    <t>6000300</t>
  </si>
  <si>
    <t>Прочие мероприятия по благоустройству</t>
  </si>
  <si>
    <t>6000500</t>
  </si>
  <si>
    <t>Муниципальная целевая программа "Площадка нашего двора" на2012г</t>
  </si>
  <si>
    <t>7959017</t>
  </si>
  <si>
    <t>Муниципальная целевая программа  "Развитие и ремонт систем наружного освещения в  Усть-Лабин ском городском поселении Усть-Лабинского района" на 2012г</t>
  </si>
  <si>
    <t>7959022</t>
  </si>
  <si>
    <t>Муниципальная целевая программа "Приобретение муниципального имущес тва для благоустройства территории Усть-Лабинского городского поселения" на 2012год</t>
  </si>
  <si>
    <t>7959024</t>
  </si>
  <si>
    <t>Субсидии бюджетным учреждениям на возме щение нормативных зат рат, связанных с оказа нием ими государственных (муниципальных) услуг и содержанием имущества</t>
  </si>
  <si>
    <t>6009901</t>
  </si>
  <si>
    <t>025</t>
  </si>
  <si>
    <t xml:space="preserve">Муниципальная целевая программа "О предостав лении финансовой помощи в виде субсидии муни ципальному бюджетному учреждению «Город» Усть-Лабинского городского поселения Усть-Лабин ского района" на 2012 год </t>
  </si>
  <si>
    <t>7959039</t>
  </si>
  <si>
    <t>Субсидия бюджетному учреждению на иные цели</t>
  </si>
  <si>
    <t>031</t>
  </si>
  <si>
    <t>Муниципальная комплек сная программа реализа ции государственной моло дежной политики в Усть-Лабинском городском поселении Усть-Лабинско го района "Молодежь г.Ус ть-Лабинска" на 2012 год</t>
  </si>
  <si>
    <t>7959004</t>
  </si>
  <si>
    <t xml:space="preserve">Культура и  кинематография </t>
  </si>
  <si>
    <t>Культура</t>
  </si>
  <si>
    <t>Дворцы и дома культуры, другие учреждения культуры и средств   массовой   информации</t>
  </si>
  <si>
    <t>4409900</t>
  </si>
  <si>
    <t>Субсидии автономным учреждениям на возме щение нормативных зат рат, связанных с оказанием ими государственных (муниципальных) услуг</t>
  </si>
  <si>
    <t>4409901</t>
  </si>
  <si>
    <t>041</t>
  </si>
  <si>
    <t>Субсидии автономным учреждениям на иные цели (приобретение оборудова ния и проведение капитального ремонта)</t>
  </si>
  <si>
    <t>4409902</t>
  </si>
  <si>
    <t>018</t>
  </si>
  <si>
    <t>Библиотеки</t>
  </si>
  <si>
    <t>4429900</t>
  </si>
  <si>
    <t>Субсидии бюджетным учреждениям на возмеще ние нормативных затрат, связанных с оказанием ими государственных (муниципальных) услуг и содержанием имущества</t>
  </si>
  <si>
    <t>4429901</t>
  </si>
  <si>
    <t>Субсидии бюджетным учреждениям на иные цели (приобретение оборудова ния и проведение капитального ремонта)</t>
  </si>
  <si>
    <t>4429902</t>
  </si>
  <si>
    <t>Мероприятия в сфере культуры, кинематографии и средств массовой информации</t>
  </si>
  <si>
    <t>4400200</t>
  </si>
  <si>
    <t>Комплектование книжных фондов библиотек муници пальных образований</t>
  </si>
  <si>
    <t>Краевая целевая программа "Кадровое обеспечение  сферы культуры и исскуства Краснодарского края на 2011-2013 годы"</t>
  </si>
  <si>
    <t>5223804</t>
  </si>
  <si>
    <t xml:space="preserve">Субсидии автономным учреждениям </t>
  </si>
  <si>
    <t xml:space="preserve">Субсидии бюджетным учреждениям </t>
  </si>
  <si>
    <t>Муниципальная целевая программа "Праздники" на2012год</t>
  </si>
  <si>
    <t>7959011</t>
  </si>
  <si>
    <t>Выполнение функций госу дарственными органами</t>
  </si>
  <si>
    <t>Муниципальная целевая программа "День города Усть-Лабинска-2012".</t>
  </si>
  <si>
    <t>7959012</t>
  </si>
  <si>
    <t>Муниципальная целевая программа "Народный кинофестиваль "Земля отцов-моя земля!"на 2012год.</t>
  </si>
  <si>
    <t>7959013</t>
  </si>
  <si>
    <t>Муниципальная целевая программа "Строительство объектов муниципальной собственности в  Усть-Лабинском городском посе лении Усть-Лабинского района" на 2012год</t>
  </si>
  <si>
    <t>7959034</t>
  </si>
  <si>
    <t>Субсидия автономному учреждению на иные цели</t>
  </si>
  <si>
    <t>Муниципальная целевая программа "Кадровое обеспечение  сферы куль туры и исскуства в Усть-Лабинском городском поселении Усть-Лабин ского района на 2012 год"</t>
  </si>
  <si>
    <t>7959040</t>
  </si>
  <si>
    <t>Муниципальная целевая программа "Ежегодная ком пенсационная выплата лицам, удостоенным зва ния "Почетный гражданин города Усть-Лабинска", проживающим на террито рии Усть-Лабинского го родского поселения Усть-Лабинского района на 2012 год"</t>
  </si>
  <si>
    <t>7959032</t>
  </si>
  <si>
    <t>Социальные выплаты</t>
  </si>
  <si>
    <t>005</t>
  </si>
  <si>
    <t>Муниципальнаая целевая программа "О предостав лении отдельным катего риям населения Усть-Лабинского городского поселения Усть-Лабинс кого района мер социальной  поддержки в льготном зубопро тезировании на 2012 год"</t>
  </si>
  <si>
    <t>7959028</t>
  </si>
  <si>
    <t>Муниципальная целевая программа "Предостав ление социальных выплат отдельным категориям граждан на погашение час ти ипотечного жилищного кредита, привлеченного для приобретения (строи тельства) жилья"на2012год</t>
  </si>
  <si>
    <t>7959010</t>
  </si>
  <si>
    <t>Муниципальная целевая программа "Социальная поддержка отдельных кате горий населения муниципа льного образования Усть-Лабинское городское по селение Усть-Лабинского района"на 2012год</t>
  </si>
  <si>
    <t>7959014</t>
  </si>
  <si>
    <t>Муниципальная целевая программа "Оказание адре сной социальной помощи в Усть-Лабинском город ском поселении Усть-Ла бинского района на 2012 год"</t>
  </si>
  <si>
    <t>7959035</t>
  </si>
  <si>
    <t>Физическая культура</t>
  </si>
  <si>
    <t>Центры спортивной подготовки</t>
  </si>
  <si>
    <t>4879900</t>
  </si>
  <si>
    <t>Субсидии бюджетным учреждениям на возме щение нормативных зат рат, связанных с оказанием ими государственных (муниципальных) услуг и содержанием имущества</t>
  </si>
  <si>
    <t>4879901</t>
  </si>
  <si>
    <t>Субсидии бюджетным учреждениям на иные цели (приобретение оборудова ния)</t>
  </si>
  <si>
    <t>4879902</t>
  </si>
  <si>
    <t>Физкультурно-оздоровительная работа и спортивные мероприятия</t>
  </si>
  <si>
    <t>5120000</t>
  </si>
  <si>
    <t>Мероприятия в области здравоохранения спорта и физической культуры, туризма</t>
  </si>
  <si>
    <t>5129700</t>
  </si>
  <si>
    <t>5240000</t>
  </si>
  <si>
    <t>Краевая целевая прог рамма "Содействие субъ ектам физической куль туры и спорта и развитие массового спорта на Кубани на 2012-2014 годы"</t>
  </si>
  <si>
    <t>5242300</t>
  </si>
  <si>
    <t>Субсидии бюджетным учреждениям на иные цели</t>
  </si>
  <si>
    <t>Долгосрочная краевая целевая программа</t>
  </si>
  <si>
    <t>Краевая целевая программа "Стадион" на 2010-2012 годы"</t>
  </si>
  <si>
    <t>5223700</t>
  </si>
  <si>
    <t xml:space="preserve">Муниципальная целевая программа "Капитальный ремонт стадиона МБУС "Усть-Лабинский городской спортивный центр "Кубань" Усть-Лабинского городского по селения Усть-Лабинского района на2012год </t>
  </si>
  <si>
    <t>7959015</t>
  </si>
  <si>
    <t>Муниципальная целевая программа "Кадровое обеспечение спорта  в Ус ть-Лабинском городском поселении Усть-Лабин ского района на2012год"</t>
  </si>
  <si>
    <t>7959042</t>
  </si>
  <si>
    <t>Обслуживание государ ственного внутреннего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</si>
  <si>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</si>
  <si>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</si>
  <si>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</si>
  <si>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0653000</t>
  </si>
  <si>
    <t>Усть-Лабинского района                                                         А.В.Вороновский</t>
  </si>
  <si>
    <t>ПРИЛОЖЕНИЕ № 4</t>
  </si>
  <si>
    <t xml:space="preserve">Источники внутреннего финансирования дефицита бюджета </t>
  </si>
  <si>
    <t>Усть-Лабинского городского поселения Усть-Лабинского района</t>
  </si>
  <si>
    <t xml:space="preserve">Код </t>
  </si>
  <si>
    <t>Наименование групп, подгрупп, статей,подстатей,элементов</t>
  </si>
  <si>
    <t>Сумма</t>
  </si>
  <si>
    <t>Источники внутреннего финансирования дефицита бюджета,всего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</si>
  <si>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</si>
  <si>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</si>
  <si>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</si>
  <si>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</si>
  <si>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992 01 02 00 00 10 0000 710</t>
  </si>
  <si>
    <t>000 01 02 00 00 00 0000 800</t>
  </si>
  <si>
    <t>Погашение кредитов от кредитных организаций в валюте Российской Федерации</t>
  </si>
  <si>
    <t>992 01 02 00 00 10 0000 810</t>
  </si>
  <si>
    <t xml:space="preserve">000 01 05 00 00 00 0000 000 </t>
  </si>
  <si>
    <t>Изменение остатков средств на счетах по учету средств бюджета</t>
  </si>
  <si>
    <t xml:space="preserve">000 01 05 00 00 10 0000 510 </t>
  </si>
  <si>
    <t>Увеличение   остатков средств  на счетах по учету средств бюджета</t>
  </si>
  <si>
    <t xml:space="preserve">000 01 05 02 00 10 0000 510 </t>
  </si>
  <si>
    <t>Увеличение прочих остатков средств на счетах по учету средств бюджета</t>
  </si>
  <si>
    <t xml:space="preserve">000 01 05 02 01 10 0000 510 </t>
  </si>
  <si>
    <t>Увеличение прочих остатков денежных средств бюджета поселения</t>
  </si>
  <si>
    <t xml:space="preserve">992 01 05 02 01 10 0000 510 </t>
  </si>
  <si>
    <t>000 01 05 00 00 10 0000 610</t>
  </si>
  <si>
    <t>Уменьшение  остатков средств на счетах по учету средств бюджета</t>
  </si>
  <si>
    <t>000 01 05 02 00 10 0000 610</t>
  </si>
  <si>
    <t>Уменьшение прочих остатков средств на счетах по учету средств бюджета поселения</t>
  </si>
  <si>
    <t>000 01 05 02 01 10 0000 610</t>
  </si>
  <si>
    <t>Уменьшение прочих остатков денежных средств бюджета поселения</t>
  </si>
  <si>
    <t>992 01 05 02 01 10 0000 610</t>
  </si>
  <si>
    <t>Усть-Лабинского района                                                      В.Н.Анпилогов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</si>
</sst>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"/>
    <numFmt numFmtId="166" formatCode="0.00"/>
    <numFmt numFmtId="167" formatCode="@"/>
    <numFmt numFmtId="168" formatCode="#,##0.0_р_."/>
    <numFmt numFmtId="169" formatCode="0.0"/>
    <numFmt numFmtId="170" formatCode="0"/>
  </numFmts>
  <fonts count="1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NewRomanPSMT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7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3" fillId="0" borderId="0" xfId="0" applyFont="1" applyFill="1" applyBorder="1" applyAlignment="1">
      <alignment horizontal="right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justify" wrapText="1"/>
    </xf>
    <xf numFmtId="165" fontId="9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justify" wrapText="1"/>
    </xf>
    <xf numFmtId="166" fontId="9" fillId="0" borderId="1" xfId="0" applyNumberFormat="1" applyFont="1" applyFill="1" applyBorder="1" applyAlignment="1">
      <alignment horizontal="justify" wrapText="1"/>
    </xf>
    <xf numFmtId="164" fontId="10" fillId="0" borderId="1" xfId="0" applyFont="1" applyBorder="1" applyAlignment="1">
      <alignment horizontal="center" wrapText="1"/>
    </xf>
    <xf numFmtId="164" fontId="11" fillId="0" borderId="1" xfId="0" applyFont="1" applyBorder="1" applyAlignment="1">
      <alignment horizontal="justify" vertical="top" wrapText="1"/>
    </xf>
    <xf numFmtId="164" fontId="0" fillId="0" borderId="0" xfId="0" applyFill="1" applyAlignment="1">
      <alignment/>
    </xf>
    <xf numFmtId="164" fontId="12" fillId="0" borderId="1" xfId="0" applyFont="1" applyFill="1" applyBorder="1" applyAlignment="1">
      <alignment horizontal="center" wrapText="1"/>
    </xf>
    <xf numFmtId="164" fontId="13" fillId="0" borderId="1" xfId="0" applyFont="1" applyFill="1" applyBorder="1" applyAlignment="1">
      <alignment horizontal="justify" vertical="top" wrapText="1"/>
    </xf>
    <xf numFmtId="164" fontId="10" fillId="0" borderId="1" xfId="0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justify" vertical="top" wrapText="1"/>
    </xf>
    <xf numFmtId="164" fontId="14" fillId="0" borderId="1" xfId="0" applyFont="1" applyBorder="1" applyAlignment="1">
      <alignment horizontal="justify" vertical="top" wrapText="1"/>
    </xf>
    <xf numFmtId="164" fontId="5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 horizontal="left" vertical="top" wrapText="1"/>
    </xf>
    <xf numFmtId="164" fontId="2" fillId="0" borderId="0" xfId="0" applyFont="1" applyFill="1" applyBorder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Fill="1" applyAlignment="1">
      <alignment horizontal="left" vertical="top" wrapText="1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2" fillId="0" borderId="2" xfId="0" applyFont="1" applyBorder="1" applyAlignment="1">
      <alignment horizontal="right"/>
    </xf>
    <xf numFmtId="164" fontId="5" fillId="0" borderId="1" xfId="0" applyFont="1" applyBorder="1" applyAlignment="1">
      <alignment vertical="center" wrapText="1" shrinkToFit="1"/>
    </xf>
    <xf numFmtId="164" fontId="5" fillId="0" borderId="1" xfId="0" applyFont="1" applyBorder="1" applyAlignment="1">
      <alignment horizontal="center" vertical="center" shrinkToFit="1"/>
    </xf>
    <xf numFmtId="164" fontId="5" fillId="0" borderId="1" xfId="0" applyFont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/>
    </xf>
    <xf numFmtId="164" fontId="7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right"/>
    </xf>
    <xf numFmtId="164" fontId="6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9" fillId="0" borderId="1" xfId="0" applyFont="1" applyBorder="1" applyAlignment="1">
      <alignment horizontal="justify" vertical="center" wrapText="1"/>
    </xf>
    <xf numFmtId="167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right"/>
    </xf>
    <xf numFmtId="164" fontId="9" fillId="0" borderId="0" xfId="0" applyFont="1" applyFill="1" applyBorder="1" applyAlignment="1">
      <alignment horizontal="justify" vertical="top" wrapText="1"/>
    </xf>
    <xf numFmtId="164" fontId="7" fillId="0" borderId="1" xfId="0" applyFont="1" applyFill="1" applyBorder="1" applyAlignment="1">
      <alignment horizontal="justify" vertical="center" wrapText="1"/>
    </xf>
    <xf numFmtId="168" fontId="7" fillId="0" borderId="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167" fontId="9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horizontal="justify" vertical="top" wrapText="1"/>
    </xf>
    <xf numFmtId="164" fontId="9" fillId="0" borderId="1" xfId="0" applyFont="1" applyFill="1" applyBorder="1" applyAlignment="1">
      <alignment horizontal="justify" vertical="center" wrapText="1"/>
    </xf>
    <xf numFmtId="168" fontId="9" fillId="0" borderId="1" xfId="0" applyNumberFormat="1" applyFont="1" applyFill="1" applyBorder="1" applyAlignment="1">
      <alignment horizontal="right"/>
    </xf>
    <xf numFmtId="169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4" fontId="6" fillId="0" borderId="1" xfId="0" applyFont="1" applyBorder="1" applyAlignment="1">
      <alignment/>
    </xf>
    <xf numFmtId="164" fontId="7" fillId="0" borderId="1" xfId="0" applyFont="1" applyFill="1" applyBorder="1" applyAlignment="1">
      <alignment horizontal="justify" vertical="top" wrapText="1"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 horizontal="justify" vertical="top" wrapText="1"/>
    </xf>
    <xf numFmtId="167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4" fontId="15" fillId="0" borderId="0" xfId="0" applyFont="1" applyBorder="1" applyAlignment="1">
      <alignment/>
    </xf>
    <xf numFmtId="164" fontId="3" fillId="0" borderId="0" xfId="0" applyFont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 vertical="center" wrapText="1"/>
    </xf>
    <xf numFmtId="167" fontId="2" fillId="0" borderId="0" xfId="0" applyNumberFormat="1" applyFont="1" applyBorder="1" applyAlignment="1">
      <alignment horizontal="center"/>
    </xf>
    <xf numFmtId="164" fontId="2" fillId="0" borderId="0" xfId="0" applyFont="1" applyFill="1" applyAlignment="1">
      <alignment/>
    </xf>
    <xf numFmtId="164" fontId="15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7" fontId="15" fillId="0" borderId="0" xfId="0" applyNumberFormat="1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0" xfId="0" applyFont="1" applyAlignment="1">
      <alignment horizontal="center" wrapText="1"/>
    </xf>
    <xf numFmtId="164" fontId="2" fillId="0" borderId="2" xfId="0" applyFont="1" applyBorder="1" applyAlignment="1">
      <alignment/>
    </xf>
    <xf numFmtId="164" fontId="2" fillId="0" borderId="0" xfId="0" applyFont="1" applyAlignment="1">
      <alignment horizontal="right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vertical="top"/>
    </xf>
    <xf numFmtId="164" fontId="7" fillId="0" borderId="1" xfId="0" applyFont="1" applyFill="1" applyBorder="1" applyAlignment="1">
      <alignment horizontal="justify" vertical="center"/>
    </xf>
    <xf numFmtId="164" fontId="16" fillId="0" borderId="1" xfId="0" applyFont="1" applyFill="1" applyBorder="1" applyAlignment="1">
      <alignment horizontal="left"/>
    </xf>
    <xf numFmtId="168" fontId="7" fillId="0" borderId="1" xfId="0" applyNumberFormat="1" applyFont="1" applyFill="1" applyBorder="1" applyAlignment="1">
      <alignment horizontal="justify"/>
    </xf>
    <xf numFmtId="169" fontId="7" fillId="0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16" fillId="0" borderId="1" xfId="0" applyFont="1" applyFill="1" applyBorder="1" applyAlignment="1">
      <alignment horizontal="left" wrapText="1"/>
    </xf>
    <xf numFmtId="167" fontId="16" fillId="0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/>
    </xf>
    <xf numFmtId="164" fontId="3" fillId="0" borderId="1" xfId="0" applyFont="1" applyBorder="1" applyAlignment="1">
      <alignment/>
    </xf>
    <xf numFmtId="164" fontId="17" fillId="0" borderId="1" xfId="0" applyFont="1" applyFill="1" applyBorder="1" applyAlignment="1">
      <alignment horizontal="left" wrapText="1"/>
    </xf>
    <xf numFmtId="167" fontId="5" fillId="0" borderId="1" xfId="0" applyNumberFormat="1" applyFont="1" applyFill="1" applyBorder="1" applyAlignment="1">
      <alignment horizontal="center"/>
    </xf>
    <xf numFmtId="168" fontId="9" fillId="0" borderId="1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7" fontId="5" fillId="0" borderId="1" xfId="0" applyNumberFormat="1" applyFont="1" applyBorder="1" applyAlignment="1">
      <alignment horizontal="center"/>
    </xf>
    <xf numFmtId="164" fontId="3" fillId="0" borderId="1" xfId="0" applyFont="1" applyFill="1" applyBorder="1" applyAlignment="1">
      <alignment/>
    </xf>
    <xf numFmtId="167" fontId="5" fillId="0" borderId="4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/>
    </xf>
    <xf numFmtId="164" fontId="9" fillId="0" borderId="1" xfId="0" applyFont="1" applyBorder="1" applyAlignment="1">
      <alignment horizontal="justify" vertical="top" wrapText="1"/>
    </xf>
    <xf numFmtId="164" fontId="6" fillId="0" borderId="1" xfId="0" applyFont="1" applyBorder="1" applyAlignment="1">
      <alignment/>
    </xf>
    <xf numFmtId="167" fontId="8" fillId="0" borderId="1" xfId="0" applyNumberFormat="1" applyFont="1" applyBorder="1" applyAlignment="1">
      <alignment horizontal="center"/>
    </xf>
    <xf numFmtId="167" fontId="5" fillId="0" borderId="1" xfId="0" applyNumberFormat="1" applyFont="1" applyFill="1" applyBorder="1" applyAlignment="1">
      <alignment horizontal="justify" wrapText="1"/>
    </xf>
    <xf numFmtId="167" fontId="5" fillId="0" borderId="1" xfId="0" applyNumberFormat="1" applyFont="1" applyFill="1" applyBorder="1" applyAlignment="1">
      <alignment horizontal="justify"/>
    </xf>
    <xf numFmtId="164" fontId="5" fillId="0" borderId="1" xfId="0" applyNumberFormat="1" applyFont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left" vertical="top" wrapText="1"/>
    </xf>
    <xf numFmtId="167" fontId="5" fillId="0" borderId="5" xfId="0" applyNumberFormat="1" applyFont="1" applyBorder="1" applyAlignment="1">
      <alignment horizontal="center"/>
    </xf>
    <xf numFmtId="167" fontId="17" fillId="0" borderId="1" xfId="0" applyNumberFormat="1" applyFont="1" applyFill="1" applyBorder="1" applyAlignment="1">
      <alignment horizontal="justify" wrapText="1"/>
    </xf>
    <xf numFmtId="167" fontId="17" fillId="0" borderId="1" xfId="0" applyNumberFormat="1" applyFont="1" applyFill="1" applyBorder="1" applyAlignment="1">
      <alignment horizontal="justify"/>
    </xf>
    <xf numFmtId="164" fontId="17" fillId="0" borderId="1" xfId="0" applyFont="1" applyFill="1" applyBorder="1" applyAlignment="1">
      <alignment horizontal="center" wrapText="1"/>
    </xf>
    <xf numFmtId="170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4" fontId="3" fillId="0" borderId="5" xfId="0" applyFont="1" applyFill="1" applyBorder="1" applyAlignment="1">
      <alignment/>
    </xf>
    <xf numFmtId="164" fontId="0" fillId="0" borderId="5" xfId="0" applyBorder="1" applyAlignment="1">
      <alignment/>
    </xf>
    <xf numFmtId="164" fontId="17" fillId="0" borderId="1" xfId="0" applyFont="1" applyBorder="1" applyAlignment="1">
      <alignment/>
    </xf>
    <xf numFmtId="164" fontId="6" fillId="0" borderId="6" xfId="0" applyFont="1" applyFill="1" applyBorder="1" applyAlignment="1">
      <alignment/>
    </xf>
    <xf numFmtId="164" fontId="7" fillId="0" borderId="6" xfId="0" applyFont="1" applyBorder="1" applyAlignment="1">
      <alignment/>
    </xf>
    <xf numFmtId="164" fontId="16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17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6" fillId="0" borderId="0" xfId="0" applyFont="1" applyBorder="1" applyAlignment="1">
      <alignment horizontal="right"/>
    </xf>
    <xf numFmtId="164" fontId="7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2" fillId="0" borderId="2" xfId="0" applyFont="1" applyBorder="1" applyAlignment="1">
      <alignment horizontal="right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6" fillId="0" borderId="1" xfId="0" applyFont="1" applyFill="1" applyBorder="1" applyAlignment="1">
      <alignment horizontal="left" wrapText="1"/>
    </xf>
    <xf numFmtId="169" fontId="6" fillId="0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justify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justify" vertical="top" wrapText="1"/>
    </xf>
    <xf numFmtId="169" fontId="3" fillId="0" borderId="1" xfId="0" applyNumberFormat="1" applyFont="1" applyFill="1" applyBorder="1" applyAlignment="1">
      <alignment/>
    </xf>
    <xf numFmtId="167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left" wrapText="1"/>
    </xf>
    <xf numFmtId="169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 horizontal="center" vertical="top" wrapText="1"/>
    </xf>
    <xf numFmtId="164" fontId="3" fillId="0" borderId="1" xfId="0" applyFont="1" applyBorder="1" applyAlignment="1">
      <alignment horizontal="left" wrapText="1"/>
    </xf>
    <xf numFmtId="167" fontId="3" fillId="0" borderId="0" xfId="0" applyNumberFormat="1" applyFont="1" applyBorder="1" applyAlignment="1">
      <alignment horizontal="center" vertical="top" wrapText="1"/>
    </xf>
    <xf numFmtId="164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167" fontId="2" fillId="0" borderId="0" xfId="0" applyNumberFormat="1" applyFont="1" applyBorder="1" applyAlignment="1">
      <alignment horizontal="left"/>
    </xf>
    <xf numFmtId="164" fontId="3" fillId="0" borderId="0" xfId="0" applyFont="1" applyAlignment="1">
      <alignment horizontal="left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56</xdr:row>
      <xdr:rowOff>0</xdr:rowOff>
    </xdr:from>
    <xdr:to>
      <xdr:col>0</xdr:col>
      <xdr:colOff>781050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300609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20.00390625" style="0" customWidth="1"/>
    <col min="2" max="2" width="30.875" style="0" customWidth="1"/>
    <col min="3" max="3" width="10.00390625" style="0" customWidth="1"/>
    <col min="4" max="4" width="10.125" style="0" customWidth="1"/>
    <col min="5" max="5" width="9.875" style="0" customWidth="1"/>
    <col min="6" max="6" width="6.00390625" style="0" customWidth="1"/>
  </cols>
  <sheetData>
    <row r="1" spans="2:6" ht="12.75">
      <c r="B1" s="1" t="s">
        <v>0</v>
      </c>
      <c r="C1" s="1"/>
      <c r="D1" s="1"/>
      <c r="E1" s="1"/>
      <c r="F1" s="1"/>
    </row>
    <row r="2" spans="2:6" ht="18.75" customHeight="1">
      <c r="B2" s="2" t="s">
        <v>1</v>
      </c>
      <c r="C2" s="2"/>
      <c r="D2" s="2"/>
      <c r="E2" s="2"/>
      <c r="F2" s="2"/>
    </row>
    <row r="3" spans="2:6" ht="12.75">
      <c r="B3" s="1" t="s">
        <v>2</v>
      </c>
      <c r="C3" s="1"/>
      <c r="D3" s="1"/>
      <c r="E3" s="1"/>
      <c r="F3" s="1"/>
    </row>
    <row r="4" spans="2:6" ht="12.75">
      <c r="B4" s="1" t="s">
        <v>3</v>
      </c>
      <c r="C4" s="1"/>
      <c r="D4" s="1"/>
      <c r="E4" s="1"/>
      <c r="F4" s="1"/>
    </row>
    <row r="5" spans="2:6" ht="18" customHeight="1">
      <c r="B5" s="1" t="s">
        <v>4</v>
      </c>
      <c r="C5" s="1"/>
      <c r="D5" s="1"/>
      <c r="E5" s="1"/>
      <c r="F5" s="1"/>
    </row>
    <row r="6" ht="12.75" hidden="1"/>
    <row r="7" spans="1:7" ht="18" customHeight="1">
      <c r="A7" s="3"/>
      <c r="B7" s="3"/>
      <c r="C7" s="3"/>
      <c r="D7" s="4"/>
      <c r="E7" s="4"/>
      <c r="F7" s="4"/>
      <c r="G7" s="5"/>
    </row>
    <row r="8" spans="1:7" ht="18.75" customHeight="1">
      <c r="A8" s="6" t="s">
        <v>5</v>
      </c>
      <c r="B8" s="6"/>
      <c r="C8" s="6"/>
      <c r="D8" s="6"/>
      <c r="E8" s="6"/>
      <c r="F8" s="6"/>
      <c r="G8" s="5"/>
    </row>
    <row r="9" spans="1:7" ht="16.5" customHeight="1">
      <c r="A9" s="6" t="s">
        <v>6</v>
      </c>
      <c r="B9" s="6"/>
      <c r="C9" s="6"/>
      <c r="D9" s="6"/>
      <c r="E9" s="6"/>
      <c r="F9" s="6"/>
      <c r="G9" s="5"/>
    </row>
    <row r="10" spans="1:7" ht="6.75" customHeight="1">
      <c r="A10" s="3"/>
      <c r="B10" s="3"/>
      <c r="C10" s="3"/>
      <c r="D10" s="3"/>
      <c r="E10" s="3"/>
      <c r="F10" s="3"/>
      <c r="G10" s="5"/>
    </row>
    <row r="11" spans="1:7" ht="12.75">
      <c r="A11" s="7"/>
      <c r="B11" s="7"/>
      <c r="C11" s="7"/>
      <c r="D11" s="7"/>
      <c r="E11" s="8" t="s">
        <v>7</v>
      </c>
      <c r="F11" s="8"/>
      <c r="G11" s="5"/>
    </row>
    <row r="12" spans="1:7" ht="15.75" customHeight="1">
      <c r="A12" s="9" t="s">
        <v>8</v>
      </c>
      <c r="B12" s="10" t="s">
        <v>9</v>
      </c>
      <c r="C12" s="10" t="s">
        <v>10</v>
      </c>
      <c r="D12" s="10" t="s">
        <v>11</v>
      </c>
      <c r="E12" s="10" t="s">
        <v>12</v>
      </c>
      <c r="F12" s="10" t="s">
        <v>13</v>
      </c>
      <c r="G12" s="5"/>
    </row>
    <row r="13" spans="1:7" ht="12.75">
      <c r="A13" s="9"/>
      <c r="B13" s="10"/>
      <c r="C13" s="10"/>
      <c r="D13" s="10"/>
      <c r="E13" s="10"/>
      <c r="F13" s="10"/>
      <c r="G13" s="5"/>
    </row>
    <row r="14" spans="1:7" ht="12.75">
      <c r="A14" s="9"/>
      <c r="B14" s="10"/>
      <c r="C14" s="10"/>
      <c r="D14" s="10"/>
      <c r="E14" s="10"/>
      <c r="F14" s="10"/>
      <c r="G14" s="5"/>
    </row>
    <row r="15" spans="1:7" ht="12.75">
      <c r="A15" s="9"/>
      <c r="B15" s="10"/>
      <c r="C15" s="10"/>
      <c r="D15" s="10"/>
      <c r="E15" s="10"/>
      <c r="F15" s="10"/>
      <c r="G15" s="5"/>
    </row>
    <row r="16" spans="1:7" ht="12.75">
      <c r="A16" s="9"/>
      <c r="B16" s="10"/>
      <c r="C16" s="10"/>
      <c r="D16" s="10"/>
      <c r="E16" s="10"/>
      <c r="F16" s="10"/>
      <c r="G16" s="5"/>
    </row>
    <row r="17" spans="1:7" ht="12.75">
      <c r="A17" s="9"/>
      <c r="B17" s="10"/>
      <c r="C17" s="10"/>
      <c r="D17" s="10"/>
      <c r="E17" s="10"/>
      <c r="F17" s="10"/>
      <c r="G17" s="5"/>
    </row>
    <row r="18" spans="1:7" ht="12.75">
      <c r="A18" s="9"/>
      <c r="B18" s="10"/>
      <c r="C18" s="10"/>
      <c r="D18" s="10"/>
      <c r="E18" s="10"/>
      <c r="F18" s="10"/>
      <c r="G18" s="5"/>
    </row>
    <row r="19" spans="1:7" ht="2.25" customHeight="1">
      <c r="A19" s="9"/>
      <c r="B19" s="10"/>
      <c r="C19" s="10"/>
      <c r="D19" s="10"/>
      <c r="E19" s="10"/>
      <c r="F19" s="10"/>
      <c r="G19" s="5"/>
    </row>
    <row r="20" spans="1:7" ht="15" customHeight="1">
      <c r="A20" s="11" t="s">
        <v>14</v>
      </c>
      <c r="B20" s="11"/>
      <c r="C20" s="12">
        <f>SUM(C21+C54)</f>
        <v>194515.60000000003</v>
      </c>
      <c r="D20" s="12">
        <f>SUM(D21+D54)</f>
        <v>194515.60000000003</v>
      </c>
      <c r="E20" s="12">
        <f>SUM(E21+E54)</f>
        <v>195729.9</v>
      </c>
      <c r="F20" s="12">
        <f aca="true" t="shared" si="0" ref="F20:F66">SUM(E20/D20*100)</f>
        <v>100.62426869618682</v>
      </c>
      <c r="G20" s="5"/>
    </row>
    <row r="21" spans="1:7" ht="30" customHeight="1">
      <c r="A21" s="13" t="s">
        <v>15</v>
      </c>
      <c r="B21" s="14" t="s">
        <v>16</v>
      </c>
      <c r="C21" s="15">
        <f>SUM(C22+C36+C51+C42+C48)</f>
        <v>146414.90000000002</v>
      </c>
      <c r="D21" s="15">
        <f>SUM(D22+D36+D51+D42+D48)</f>
        <v>146414.90000000002</v>
      </c>
      <c r="E21" s="15">
        <f>SUM(E22+E36+E51+E42+E48)</f>
        <v>152199.8</v>
      </c>
      <c r="F21" s="15">
        <f t="shared" si="0"/>
        <v>103.95103230613823</v>
      </c>
      <c r="G21" s="5"/>
    </row>
    <row r="22" spans="1:7" ht="17.25" customHeight="1">
      <c r="A22" s="13"/>
      <c r="B22" s="14" t="s">
        <v>17</v>
      </c>
      <c r="C22" s="12">
        <f>SUM(C23+C25+C27+C34)</f>
        <v>124821.8</v>
      </c>
      <c r="D22" s="12">
        <f>SUM(D23+D25+D27+D34)</f>
        <v>124821.8</v>
      </c>
      <c r="E22" s="12">
        <f>SUM(E23+E25+E27+E34)</f>
        <v>128456.79999999999</v>
      </c>
      <c r="F22" s="12">
        <f t="shared" si="0"/>
        <v>102.91215156326858</v>
      </c>
      <c r="G22" s="5"/>
    </row>
    <row r="23" spans="1:7" ht="15" customHeight="1">
      <c r="A23" s="16" t="s">
        <v>18</v>
      </c>
      <c r="B23" s="17" t="s">
        <v>19</v>
      </c>
      <c r="C23" s="15">
        <f>SUM(C24)</f>
        <v>58195.6</v>
      </c>
      <c r="D23" s="15">
        <f aca="true" t="shared" si="1" ref="D23:D41">SUM(C23)</f>
        <v>58195.6</v>
      </c>
      <c r="E23" s="15">
        <f>SUM(E24)</f>
        <v>61063.5</v>
      </c>
      <c r="F23" s="15">
        <f t="shared" si="0"/>
        <v>104.9280357965207</v>
      </c>
      <c r="G23" s="5"/>
    </row>
    <row r="24" spans="1:7" ht="18" customHeight="1">
      <c r="A24" s="16" t="s">
        <v>20</v>
      </c>
      <c r="B24" s="17" t="s">
        <v>21</v>
      </c>
      <c r="C24" s="15">
        <v>58195.6</v>
      </c>
      <c r="D24" s="15">
        <v>58195.6</v>
      </c>
      <c r="E24" s="15">
        <v>61063.5</v>
      </c>
      <c r="F24" s="15">
        <f t="shared" si="0"/>
        <v>104.9280357965207</v>
      </c>
      <c r="G24" s="5"/>
    </row>
    <row r="25" spans="1:7" ht="15.75" customHeight="1">
      <c r="A25" s="16" t="s">
        <v>22</v>
      </c>
      <c r="B25" s="17" t="s">
        <v>23</v>
      </c>
      <c r="C25" s="15">
        <f>SUM(C26)</f>
        <v>652.4</v>
      </c>
      <c r="D25" s="15">
        <f t="shared" si="1"/>
        <v>652.4</v>
      </c>
      <c r="E25" s="15">
        <f>SUM(E26)</f>
        <v>654.7</v>
      </c>
      <c r="F25" s="15">
        <f t="shared" si="0"/>
        <v>100.3525444512569</v>
      </c>
      <c r="G25" s="5"/>
    </row>
    <row r="26" spans="1:7" ht="27" customHeight="1">
      <c r="A26" s="16" t="s">
        <v>24</v>
      </c>
      <c r="B26" s="17" t="s">
        <v>25</v>
      </c>
      <c r="C26" s="15">
        <v>652.4</v>
      </c>
      <c r="D26" s="15">
        <f t="shared" si="1"/>
        <v>652.4</v>
      </c>
      <c r="E26" s="15">
        <v>654.7</v>
      </c>
      <c r="F26" s="15">
        <f t="shared" si="0"/>
        <v>100.3525444512569</v>
      </c>
      <c r="G26" s="5"/>
    </row>
    <row r="27" spans="1:7" ht="16.5" customHeight="1">
      <c r="A27" s="16" t="s">
        <v>26</v>
      </c>
      <c r="B27" s="17" t="s">
        <v>27</v>
      </c>
      <c r="C27" s="15">
        <f>SUM(C28+C30)</f>
        <v>65939</v>
      </c>
      <c r="D27" s="15">
        <f t="shared" si="1"/>
        <v>65939</v>
      </c>
      <c r="E27" s="15">
        <f>SUM(E28+E30)</f>
        <v>66697.2</v>
      </c>
      <c r="F27" s="15">
        <f t="shared" si="0"/>
        <v>101.14985061951197</v>
      </c>
      <c r="G27" s="5"/>
    </row>
    <row r="28" spans="1:7" ht="30" customHeight="1">
      <c r="A28" s="16" t="s">
        <v>28</v>
      </c>
      <c r="B28" s="17" t="s">
        <v>29</v>
      </c>
      <c r="C28" s="15">
        <f>SUM(C29)</f>
        <v>3564.9</v>
      </c>
      <c r="D28" s="15">
        <f t="shared" si="1"/>
        <v>3564.9</v>
      </c>
      <c r="E28" s="15">
        <f>SUM(E29)</f>
        <v>3843.3</v>
      </c>
      <c r="F28" s="15">
        <f t="shared" si="0"/>
        <v>107.80947572161912</v>
      </c>
      <c r="G28" s="5"/>
    </row>
    <row r="29" spans="1:7" ht="72.75" customHeight="1">
      <c r="A29" s="16" t="s">
        <v>30</v>
      </c>
      <c r="B29" s="17" t="s">
        <v>31</v>
      </c>
      <c r="C29" s="15">
        <v>3564.9</v>
      </c>
      <c r="D29" s="15">
        <f t="shared" si="1"/>
        <v>3564.9</v>
      </c>
      <c r="E29" s="15">
        <v>3843.3</v>
      </c>
      <c r="F29" s="15">
        <f t="shared" si="0"/>
        <v>107.80947572161912</v>
      </c>
      <c r="G29" s="5"/>
    </row>
    <row r="30" spans="1:7" ht="15.75" customHeight="1">
      <c r="A30" s="16" t="s">
        <v>32</v>
      </c>
      <c r="B30" s="18" t="s">
        <v>33</v>
      </c>
      <c r="C30" s="15">
        <f>SUM(C31)</f>
        <v>62374.1</v>
      </c>
      <c r="D30" s="15">
        <f t="shared" si="1"/>
        <v>62374.1</v>
      </c>
      <c r="E30" s="15">
        <f>SUM(E31)</f>
        <v>62853.9</v>
      </c>
      <c r="F30" s="15">
        <f t="shared" si="0"/>
        <v>100.76922953597727</v>
      </c>
      <c r="G30" s="5"/>
    </row>
    <row r="31" spans="1:7" ht="29.25" customHeight="1">
      <c r="A31" s="16" t="s">
        <v>34</v>
      </c>
      <c r="B31" s="17" t="s">
        <v>35</v>
      </c>
      <c r="C31" s="15">
        <f>SUM(C32:C33)</f>
        <v>62374.1</v>
      </c>
      <c r="D31" s="15">
        <f t="shared" si="1"/>
        <v>62374.1</v>
      </c>
      <c r="E31" s="15">
        <f>SUM(E32:E33)</f>
        <v>62853.9</v>
      </c>
      <c r="F31" s="15">
        <f t="shared" si="0"/>
        <v>100.76922953597727</v>
      </c>
      <c r="G31" s="5"/>
    </row>
    <row r="32" spans="1:8" ht="102.75" customHeight="1">
      <c r="A32" s="19" t="s">
        <v>36</v>
      </c>
      <c r="B32" s="20" t="s">
        <v>37</v>
      </c>
      <c r="C32" s="15">
        <v>12426</v>
      </c>
      <c r="D32" s="15">
        <f t="shared" si="1"/>
        <v>12426</v>
      </c>
      <c r="E32" s="15">
        <v>12469.6</v>
      </c>
      <c r="F32" s="15">
        <f t="shared" si="0"/>
        <v>100.35087719298245</v>
      </c>
      <c r="G32" s="5"/>
      <c r="H32" s="21"/>
    </row>
    <row r="33" spans="1:8" ht="103.5" customHeight="1">
      <c r="A33" s="16" t="s">
        <v>38</v>
      </c>
      <c r="B33" s="20" t="s">
        <v>39</v>
      </c>
      <c r="C33" s="15">
        <v>49948.1</v>
      </c>
      <c r="D33" s="15">
        <f t="shared" si="1"/>
        <v>49948.1</v>
      </c>
      <c r="E33" s="15">
        <v>50384.3</v>
      </c>
      <c r="F33" s="15">
        <f t="shared" si="0"/>
        <v>100.87330649213885</v>
      </c>
      <c r="G33" s="5"/>
      <c r="H33" s="21"/>
    </row>
    <row r="34" spans="1:7" ht="43.5" customHeight="1">
      <c r="A34" s="16" t="s">
        <v>40</v>
      </c>
      <c r="B34" s="20" t="s">
        <v>41</v>
      </c>
      <c r="C34" s="15">
        <f>SUM(C35)</f>
        <v>34.8</v>
      </c>
      <c r="D34" s="15">
        <f>SUM(D35)</f>
        <v>34.8</v>
      </c>
      <c r="E34" s="15">
        <f>SUM(E35)</f>
        <v>41.4</v>
      </c>
      <c r="F34" s="15">
        <f t="shared" si="0"/>
        <v>118.96551724137932</v>
      </c>
      <c r="G34" s="5"/>
    </row>
    <row r="35" spans="1:7" ht="57.75" customHeight="1">
      <c r="A35" s="16" t="s">
        <v>42</v>
      </c>
      <c r="B35" s="20" t="s">
        <v>43</v>
      </c>
      <c r="C35" s="15">
        <v>34.8</v>
      </c>
      <c r="D35" s="15">
        <f t="shared" si="1"/>
        <v>34.8</v>
      </c>
      <c r="E35" s="15">
        <v>41.4</v>
      </c>
      <c r="F35" s="15">
        <f t="shared" si="0"/>
        <v>118.96551724137932</v>
      </c>
      <c r="G35" s="5"/>
    </row>
    <row r="36" spans="1:7" ht="56.25" customHeight="1">
      <c r="A36" s="13" t="s">
        <v>44</v>
      </c>
      <c r="B36" s="14" t="s">
        <v>45</v>
      </c>
      <c r="C36" s="12">
        <f>SUM(C37)</f>
        <v>17773.9</v>
      </c>
      <c r="D36" s="12">
        <f t="shared" si="1"/>
        <v>17773.9</v>
      </c>
      <c r="E36" s="12">
        <f>SUM(E37)</f>
        <v>19879.199999999997</v>
      </c>
      <c r="F36" s="12">
        <f t="shared" si="0"/>
        <v>111.84489616797661</v>
      </c>
      <c r="G36" s="5"/>
    </row>
    <row r="37" spans="1:7" s="21" customFormat="1" ht="162.75" customHeight="1">
      <c r="A37" s="19" t="s">
        <v>46</v>
      </c>
      <c r="B37" s="20" t="s">
        <v>47</v>
      </c>
      <c r="C37" s="15">
        <f>SUM(C38+C40)</f>
        <v>17773.9</v>
      </c>
      <c r="D37" s="15">
        <f>SUM(D38+D40)</f>
        <v>17773.9</v>
      </c>
      <c r="E37" s="15">
        <f>SUM(E38+E40)</f>
        <v>19879.199999999997</v>
      </c>
      <c r="F37" s="15">
        <f t="shared" si="0"/>
        <v>111.84489616797661</v>
      </c>
      <c r="G37" s="7"/>
    </row>
    <row r="38" spans="1:7" ht="118.5" customHeight="1">
      <c r="A38" s="19" t="s">
        <v>48</v>
      </c>
      <c r="B38" s="20" t="s">
        <v>49</v>
      </c>
      <c r="C38" s="15">
        <f>SUM(C39)</f>
        <v>9600</v>
      </c>
      <c r="D38" s="15">
        <f t="shared" si="1"/>
        <v>9600</v>
      </c>
      <c r="E38" s="15">
        <f>SUM(E39)</f>
        <v>11264.3</v>
      </c>
      <c r="F38" s="15">
        <f t="shared" si="0"/>
        <v>117.33645833333333</v>
      </c>
      <c r="G38" s="5"/>
    </row>
    <row r="39" spans="1:7" ht="149.25" customHeight="1">
      <c r="A39" s="19" t="s">
        <v>50</v>
      </c>
      <c r="B39" s="20" t="s">
        <v>51</v>
      </c>
      <c r="C39" s="15">
        <v>9600</v>
      </c>
      <c r="D39" s="15">
        <f t="shared" si="1"/>
        <v>9600</v>
      </c>
      <c r="E39" s="15">
        <v>11264.3</v>
      </c>
      <c r="F39" s="15">
        <f t="shared" si="0"/>
        <v>117.33645833333333</v>
      </c>
      <c r="G39" s="5"/>
    </row>
    <row r="40" spans="1:7" ht="148.5" customHeight="1">
      <c r="A40" s="19" t="s">
        <v>52</v>
      </c>
      <c r="B40" s="20" t="s">
        <v>53</v>
      </c>
      <c r="C40" s="15">
        <f>SUM(C41)</f>
        <v>8173.9</v>
      </c>
      <c r="D40" s="15">
        <f>SUM(D41)</f>
        <v>8173.9</v>
      </c>
      <c r="E40" s="15">
        <f>SUM(E41)</f>
        <v>8614.9</v>
      </c>
      <c r="F40" s="15">
        <f t="shared" si="0"/>
        <v>105.39522137535326</v>
      </c>
      <c r="G40" s="5"/>
    </row>
    <row r="41" spans="1:7" ht="120.75" customHeight="1">
      <c r="A41" s="19" t="s">
        <v>54</v>
      </c>
      <c r="B41" s="20" t="s">
        <v>55</v>
      </c>
      <c r="C41" s="15">
        <v>8173.9</v>
      </c>
      <c r="D41" s="15">
        <f t="shared" si="1"/>
        <v>8173.9</v>
      </c>
      <c r="E41" s="15">
        <v>8614.9</v>
      </c>
      <c r="F41" s="15">
        <f t="shared" si="0"/>
        <v>105.39522137535326</v>
      </c>
      <c r="G41" s="5"/>
    </row>
    <row r="42" spans="1:7" ht="43.5" customHeight="1">
      <c r="A42" s="22" t="s">
        <v>56</v>
      </c>
      <c r="B42" s="23" t="s">
        <v>57</v>
      </c>
      <c r="C42" s="12">
        <f>SUM(C45+C43)</f>
        <v>3773</v>
      </c>
      <c r="D42" s="12">
        <f>SUM(D45+D43)</f>
        <v>3773</v>
      </c>
      <c r="E42" s="12">
        <f>SUM(E45+E43)</f>
        <v>3809.3</v>
      </c>
      <c r="F42" s="12">
        <f t="shared" si="0"/>
        <v>100.96209912536445</v>
      </c>
      <c r="G42" s="5"/>
    </row>
    <row r="43" spans="1:7" ht="16.5" customHeight="1">
      <c r="A43" s="24" t="s">
        <v>58</v>
      </c>
      <c r="B43" s="25" t="s">
        <v>59</v>
      </c>
      <c r="C43" s="15">
        <f>SUM(C44)</f>
        <v>0</v>
      </c>
      <c r="D43" s="15">
        <f>SUM(D44)</f>
        <v>0</v>
      </c>
      <c r="E43" s="15">
        <f>SUM(E44)</f>
        <v>126.2</v>
      </c>
      <c r="F43" s="15">
        <v>0</v>
      </c>
      <c r="G43" s="5"/>
    </row>
    <row r="44" spans="1:7" ht="42.75" customHeight="1">
      <c r="A44" s="24" t="s">
        <v>60</v>
      </c>
      <c r="B44" s="25" t="s">
        <v>61</v>
      </c>
      <c r="C44" s="15">
        <v>0</v>
      </c>
      <c r="D44" s="15">
        <v>0</v>
      </c>
      <c r="E44" s="15">
        <v>126.2</v>
      </c>
      <c r="F44" s="15">
        <v>0</v>
      </c>
      <c r="G44" s="5"/>
    </row>
    <row r="45" spans="1:7" ht="148.5" customHeight="1">
      <c r="A45" s="24" t="s">
        <v>62</v>
      </c>
      <c r="B45" s="25" t="s">
        <v>63</v>
      </c>
      <c r="C45" s="15">
        <f>SUM(C46+C47)</f>
        <v>3773</v>
      </c>
      <c r="D45" s="15">
        <f>SUM(D46+D47)</f>
        <v>3773</v>
      </c>
      <c r="E45" s="15">
        <f>SUM(E46+E47)</f>
        <v>3683.1000000000004</v>
      </c>
      <c r="F45" s="15">
        <f t="shared" si="0"/>
        <v>97.61728067850518</v>
      </c>
      <c r="G45" s="5"/>
    </row>
    <row r="46" spans="1:7" ht="90" customHeight="1">
      <c r="A46" s="24" t="s">
        <v>64</v>
      </c>
      <c r="B46" s="25" t="s">
        <v>65</v>
      </c>
      <c r="C46" s="15">
        <v>3773</v>
      </c>
      <c r="D46" s="15">
        <f aca="true" t="shared" si="2" ref="D46:D51">SUM(C46)</f>
        <v>3773</v>
      </c>
      <c r="E46" s="15">
        <v>3559.8</v>
      </c>
      <c r="F46" s="15">
        <f t="shared" si="0"/>
        <v>94.34932414524252</v>
      </c>
      <c r="G46" s="5"/>
    </row>
    <row r="47" spans="1:7" ht="44.25" customHeight="1">
      <c r="A47" s="24" t="s">
        <v>66</v>
      </c>
      <c r="B47" s="25" t="s">
        <v>67</v>
      </c>
      <c r="C47" s="15">
        <v>0</v>
      </c>
      <c r="D47" s="15">
        <f t="shared" si="2"/>
        <v>0</v>
      </c>
      <c r="E47" s="15">
        <v>123.3</v>
      </c>
      <c r="F47" s="15">
        <v>0</v>
      </c>
      <c r="G47" s="5"/>
    </row>
    <row r="48" spans="1:7" ht="29.25" customHeight="1">
      <c r="A48" s="13" t="s">
        <v>68</v>
      </c>
      <c r="B48" s="14" t="s">
        <v>69</v>
      </c>
      <c r="C48" s="12">
        <f>SUM(C49)</f>
        <v>5.5</v>
      </c>
      <c r="D48" s="12">
        <f t="shared" si="2"/>
        <v>5.5</v>
      </c>
      <c r="E48" s="12">
        <f>SUM(E49)</f>
        <v>5.8</v>
      </c>
      <c r="F48" s="12">
        <f t="shared" si="0"/>
        <v>105.45454545454544</v>
      </c>
      <c r="G48" s="5"/>
    </row>
    <row r="49" spans="1:7" ht="42" customHeight="1">
      <c r="A49" s="16" t="s">
        <v>70</v>
      </c>
      <c r="B49" s="18" t="s">
        <v>71</v>
      </c>
      <c r="C49" s="15">
        <f>SUM(C50)</f>
        <v>5.5</v>
      </c>
      <c r="D49" s="15">
        <f t="shared" si="2"/>
        <v>5.5</v>
      </c>
      <c r="E49" s="15">
        <f>SUM(E50)</f>
        <v>5.8</v>
      </c>
      <c r="F49" s="15">
        <f t="shared" si="0"/>
        <v>105.45454545454544</v>
      </c>
      <c r="G49" s="5"/>
    </row>
    <row r="50" spans="1:7" ht="102.75" customHeight="1">
      <c r="A50" s="16" t="s">
        <v>72</v>
      </c>
      <c r="B50" s="18" t="s">
        <v>73</v>
      </c>
      <c r="C50" s="15">
        <v>5.5</v>
      </c>
      <c r="D50" s="15">
        <f t="shared" si="2"/>
        <v>5.5</v>
      </c>
      <c r="E50" s="15">
        <v>5.8</v>
      </c>
      <c r="F50" s="15">
        <f t="shared" si="0"/>
        <v>105.45454545454544</v>
      </c>
      <c r="G50" s="5"/>
    </row>
    <row r="51" spans="1:7" ht="15" customHeight="1">
      <c r="A51" s="13" t="s">
        <v>74</v>
      </c>
      <c r="B51" s="14" t="s">
        <v>75</v>
      </c>
      <c r="C51" s="12">
        <f>SUM(C52:C53)</f>
        <v>40.7</v>
      </c>
      <c r="D51" s="12">
        <f t="shared" si="2"/>
        <v>40.7</v>
      </c>
      <c r="E51" s="12">
        <f>SUM(E52+E53)</f>
        <v>48.699999999999996</v>
      </c>
      <c r="F51" s="12">
        <f t="shared" si="0"/>
        <v>119.65601965601964</v>
      </c>
      <c r="G51" s="5"/>
    </row>
    <row r="52" spans="1:7" ht="30.75" customHeight="1">
      <c r="A52" s="16" t="s">
        <v>76</v>
      </c>
      <c r="B52" s="17" t="s">
        <v>77</v>
      </c>
      <c r="C52" s="15">
        <v>0</v>
      </c>
      <c r="D52" s="15">
        <v>0</v>
      </c>
      <c r="E52" s="15">
        <v>-20.9</v>
      </c>
      <c r="F52" s="15">
        <v>0</v>
      </c>
      <c r="G52" s="5"/>
    </row>
    <row r="53" spans="1:7" ht="30" customHeight="1">
      <c r="A53" s="16" t="s">
        <v>78</v>
      </c>
      <c r="B53" s="17" t="s">
        <v>79</v>
      </c>
      <c r="C53" s="15">
        <v>40.7</v>
      </c>
      <c r="D53" s="15">
        <f>SUM(C53)</f>
        <v>40.7</v>
      </c>
      <c r="E53" s="15">
        <v>69.6</v>
      </c>
      <c r="F53" s="15">
        <f t="shared" si="0"/>
        <v>171.00737100737098</v>
      </c>
      <c r="G53" s="5"/>
    </row>
    <row r="54" spans="1:7" ht="19.5" customHeight="1">
      <c r="A54" s="13" t="s">
        <v>80</v>
      </c>
      <c r="B54" s="14" t="s">
        <v>81</v>
      </c>
      <c r="C54" s="12">
        <f>SUM(C55+C63+C65)</f>
        <v>48100.7</v>
      </c>
      <c r="D54" s="12">
        <f>SUM(D55+D63+D65)</f>
        <v>48100.7</v>
      </c>
      <c r="E54" s="12">
        <f>SUM(E55+E63+E65)</f>
        <v>43530.1</v>
      </c>
      <c r="F54" s="12">
        <f t="shared" si="0"/>
        <v>90.49785138262021</v>
      </c>
      <c r="G54" s="5"/>
    </row>
    <row r="55" spans="1:7" ht="45" customHeight="1">
      <c r="A55" s="16" t="s">
        <v>82</v>
      </c>
      <c r="B55" s="17" t="s">
        <v>83</v>
      </c>
      <c r="C55" s="15">
        <f>SUM(C56+C58+C60)</f>
        <v>47933</v>
      </c>
      <c r="D55" s="15">
        <f>SUM(D56+D58+D60)</f>
        <v>47933</v>
      </c>
      <c r="E55" s="15">
        <f>SUM(E56+E58+E60)</f>
        <v>43362.4</v>
      </c>
      <c r="F55" s="15">
        <f t="shared" si="0"/>
        <v>90.46460684705735</v>
      </c>
      <c r="G55" s="5"/>
    </row>
    <row r="56" spans="1:7" ht="59.25" customHeight="1">
      <c r="A56" s="16" t="s">
        <v>84</v>
      </c>
      <c r="B56" s="17" t="s">
        <v>85</v>
      </c>
      <c r="C56" s="15">
        <f>SUM(C57:C57)</f>
        <v>46464.6</v>
      </c>
      <c r="D56" s="15">
        <f>SUM(D57:D57)</f>
        <v>46464.6</v>
      </c>
      <c r="E56" s="15">
        <f>SUM(E57)</f>
        <v>41894</v>
      </c>
      <c r="F56" s="15">
        <f t="shared" si="0"/>
        <v>90.16326407630756</v>
      </c>
      <c r="G56" s="5"/>
    </row>
    <row r="57" spans="1:7" ht="12.75">
      <c r="A57" s="16" t="s">
        <v>86</v>
      </c>
      <c r="B57" s="17" t="s">
        <v>87</v>
      </c>
      <c r="C57" s="15">
        <v>46464.6</v>
      </c>
      <c r="D57" s="15">
        <f>SUM(C57)</f>
        <v>46464.6</v>
      </c>
      <c r="E57" s="15">
        <v>41894</v>
      </c>
      <c r="F57" s="15">
        <f t="shared" si="0"/>
        <v>90.16326407630756</v>
      </c>
      <c r="G57" s="5"/>
    </row>
    <row r="58" spans="1:7" ht="42" customHeight="1">
      <c r="A58" s="16" t="s">
        <v>88</v>
      </c>
      <c r="B58" s="17" t="s">
        <v>89</v>
      </c>
      <c r="C58" s="15">
        <f>SUM(C59)</f>
        <v>12.5</v>
      </c>
      <c r="D58" s="15">
        <f>SUM(D59)</f>
        <v>12.5</v>
      </c>
      <c r="E58" s="15">
        <f>SUM(E59)</f>
        <v>12.5</v>
      </c>
      <c r="F58" s="15">
        <f t="shared" si="0"/>
        <v>100</v>
      </c>
      <c r="G58" s="5"/>
    </row>
    <row r="59" spans="1:7" ht="60" customHeight="1">
      <c r="A59" s="16" t="s">
        <v>90</v>
      </c>
      <c r="B59" s="17" t="s">
        <v>91</v>
      </c>
      <c r="C59" s="15">
        <v>12.5</v>
      </c>
      <c r="D59" s="15">
        <f>SUM(C59)</f>
        <v>12.5</v>
      </c>
      <c r="E59" s="15">
        <v>12.5</v>
      </c>
      <c r="F59" s="15">
        <f t="shared" si="0"/>
        <v>100</v>
      </c>
      <c r="G59" s="5"/>
    </row>
    <row r="60" spans="1:7" ht="28.5" customHeight="1">
      <c r="A60" s="16" t="s">
        <v>92</v>
      </c>
      <c r="B60" s="17" t="s">
        <v>93</v>
      </c>
      <c r="C60" s="15">
        <f>SUM(C61+C62)</f>
        <v>1455.9</v>
      </c>
      <c r="D60" s="15">
        <f>SUM(D61+D62)</f>
        <v>1455.9</v>
      </c>
      <c r="E60" s="15">
        <f>SUM(E61+E62)</f>
        <v>1455.9</v>
      </c>
      <c r="F60" s="15">
        <f t="shared" si="0"/>
        <v>100</v>
      </c>
      <c r="G60" s="5"/>
    </row>
    <row r="61" spans="1:7" ht="75.75" customHeight="1">
      <c r="A61" s="16" t="s">
        <v>94</v>
      </c>
      <c r="B61" s="17" t="s">
        <v>95</v>
      </c>
      <c r="C61" s="15">
        <v>102</v>
      </c>
      <c r="D61" s="15">
        <f>SUM(C61)</f>
        <v>102</v>
      </c>
      <c r="E61" s="15">
        <v>102</v>
      </c>
      <c r="F61" s="15">
        <f t="shared" si="0"/>
        <v>100</v>
      </c>
      <c r="G61" s="5"/>
    </row>
    <row r="62" spans="1:7" ht="45" customHeight="1">
      <c r="A62" s="16" t="s">
        <v>96</v>
      </c>
      <c r="B62" s="17" t="s">
        <v>97</v>
      </c>
      <c r="C62" s="15">
        <v>1353.9</v>
      </c>
      <c r="D62" s="15">
        <f>SUM(C62)</f>
        <v>1353.9</v>
      </c>
      <c r="E62" s="15">
        <v>1353.9</v>
      </c>
      <c r="F62" s="15">
        <f t="shared" si="0"/>
        <v>100</v>
      </c>
      <c r="G62" s="5"/>
    </row>
    <row r="63" spans="1:7" ht="27.75" customHeight="1">
      <c r="A63" s="16" t="s">
        <v>98</v>
      </c>
      <c r="B63" s="17" t="s">
        <v>99</v>
      </c>
      <c r="C63" s="15">
        <f>SUM(C64)</f>
        <v>175</v>
      </c>
      <c r="D63" s="15">
        <f>SUM(D64)</f>
        <v>175</v>
      </c>
      <c r="E63" s="15">
        <f>SUM(E64)</f>
        <v>175</v>
      </c>
      <c r="F63" s="15">
        <f t="shared" si="0"/>
        <v>100</v>
      </c>
      <c r="G63" s="5"/>
    </row>
    <row r="64" spans="1:7" ht="27.75" customHeight="1">
      <c r="A64" s="16" t="s">
        <v>100</v>
      </c>
      <c r="B64" s="17" t="s">
        <v>101</v>
      </c>
      <c r="C64" s="15">
        <v>175</v>
      </c>
      <c r="D64" s="15">
        <f>SUM(C64)</f>
        <v>175</v>
      </c>
      <c r="E64" s="15">
        <v>175</v>
      </c>
      <c r="F64" s="15">
        <f t="shared" si="0"/>
        <v>100</v>
      </c>
      <c r="G64" s="5"/>
    </row>
    <row r="65" spans="1:7" ht="60" customHeight="1">
      <c r="A65" s="16" t="s">
        <v>102</v>
      </c>
      <c r="B65" s="25" t="s">
        <v>103</v>
      </c>
      <c r="C65" s="15">
        <f>SUM(C66)</f>
        <v>-7.3</v>
      </c>
      <c r="D65" s="15">
        <f>SUM(D66)</f>
        <v>-7.3</v>
      </c>
      <c r="E65" s="15">
        <f>SUM(E66)</f>
        <v>-7.3</v>
      </c>
      <c r="F65" s="15">
        <f t="shared" si="0"/>
        <v>100</v>
      </c>
      <c r="G65" s="5"/>
    </row>
    <row r="66" spans="1:7" ht="75" customHeight="1">
      <c r="A66" s="16" t="s">
        <v>104</v>
      </c>
      <c r="B66" s="26" t="s">
        <v>105</v>
      </c>
      <c r="C66" s="15">
        <v>-7.3</v>
      </c>
      <c r="D66" s="15">
        <f>SUM(C66)</f>
        <v>-7.3</v>
      </c>
      <c r="E66" s="15">
        <v>-7.3</v>
      </c>
      <c r="F66" s="15">
        <f t="shared" si="0"/>
        <v>100</v>
      </c>
      <c r="G66" s="5"/>
    </row>
    <row r="67" spans="1:7" ht="16.5" customHeight="1">
      <c r="A67" s="27"/>
      <c r="B67" s="28"/>
      <c r="C67" s="29"/>
      <c r="D67" s="29"/>
      <c r="E67" s="29"/>
      <c r="F67" s="29"/>
      <c r="G67" s="5"/>
    </row>
    <row r="68" spans="1:7" ht="12.75">
      <c r="A68" s="7"/>
      <c r="B68" s="30"/>
      <c r="C68" s="7"/>
      <c r="D68" s="7"/>
      <c r="E68" s="7"/>
      <c r="F68" s="7"/>
      <c r="G68" s="5"/>
    </row>
    <row r="69" spans="1:7" ht="12.75">
      <c r="A69" s="31" t="s">
        <v>106</v>
      </c>
      <c r="B69" s="31"/>
      <c r="C69" s="31"/>
      <c r="D69" s="31"/>
      <c r="E69" s="3"/>
      <c r="F69" s="3"/>
      <c r="G69" s="32"/>
    </row>
    <row r="70" spans="1:7" ht="12.75">
      <c r="A70" s="31" t="s">
        <v>2</v>
      </c>
      <c r="B70" s="31"/>
      <c r="C70" s="31"/>
      <c r="D70" s="3"/>
      <c r="E70" s="3"/>
      <c r="F70" s="3"/>
      <c r="G70" s="32"/>
    </row>
    <row r="71" spans="1:7" ht="12.75">
      <c r="A71" s="31" t="s">
        <v>3</v>
      </c>
      <c r="B71" s="31"/>
      <c r="C71" s="3"/>
      <c r="D71" s="4" t="s">
        <v>107</v>
      </c>
      <c r="E71" s="4"/>
      <c r="F71" s="4"/>
      <c r="G71" s="32"/>
    </row>
    <row r="72" spans="1:7" ht="12.75">
      <c r="A72" s="7"/>
      <c r="B72" s="33"/>
      <c r="C72" s="7"/>
      <c r="D72" s="7"/>
      <c r="E72" s="7"/>
      <c r="F72" s="7"/>
      <c r="G72" s="5"/>
    </row>
    <row r="73" spans="1:7" ht="12.75">
      <c r="A73" s="31"/>
      <c r="B73" s="31"/>
      <c r="C73" s="7"/>
      <c r="D73" s="4"/>
      <c r="E73" s="4"/>
      <c r="F73" s="4"/>
      <c r="G73" s="5"/>
    </row>
    <row r="74" spans="1:7" ht="12.75">
      <c r="A74" s="7"/>
      <c r="B74" s="33"/>
      <c r="C74" s="7"/>
      <c r="D74" s="7"/>
      <c r="E74" s="7"/>
      <c r="F74" s="7"/>
      <c r="G74" s="5"/>
    </row>
    <row r="75" spans="1:7" ht="12.75">
      <c r="A75" s="7"/>
      <c r="B75" s="33"/>
      <c r="C75" s="7"/>
      <c r="D75" s="7"/>
      <c r="E75" s="7"/>
      <c r="F75" s="7"/>
      <c r="G75" s="5"/>
    </row>
    <row r="76" spans="1:7" ht="12.75">
      <c r="A76" s="7"/>
      <c r="B76" s="33"/>
      <c r="C76" s="7"/>
      <c r="D76" s="7"/>
      <c r="E76" s="7"/>
      <c r="F76" s="7"/>
      <c r="G76" s="5"/>
    </row>
    <row r="77" spans="1:7" ht="12.75">
      <c r="A77" s="7"/>
      <c r="B77" s="33"/>
      <c r="C77" s="7"/>
      <c r="D77" s="7"/>
      <c r="E77" s="7"/>
      <c r="F77" s="7"/>
      <c r="G77" s="5"/>
    </row>
    <row r="78" spans="1:7" ht="12.75">
      <c r="A78" s="7"/>
      <c r="B78" s="7"/>
      <c r="C78" s="7"/>
      <c r="D78" s="7"/>
      <c r="E78" s="7"/>
      <c r="F78" s="7"/>
      <c r="G78" s="5"/>
    </row>
    <row r="79" spans="1:7" ht="12.75">
      <c r="A79" s="7"/>
      <c r="B79" s="7"/>
      <c r="C79" s="7"/>
      <c r="D79" s="7"/>
      <c r="E79" s="7"/>
      <c r="F79" s="7"/>
      <c r="G79" s="5"/>
    </row>
    <row r="80" spans="1:7" ht="12.75">
      <c r="A80" s="7"/>
      <c r="B80" s="7"/>
      <c r="C80" s="7"/>
      <c r="D80" s="7"/>
      <c r="E80" s="7"/>
      <c r="F80" s="7"/>
      <c r="G80" s="5"/>
    </row>
    <row r="81" spans="1:7" ht="12.75">
      <c r="A81" s="7"/>
      <c r="B81" s="7"/>
      <c r="C81" s="7"/>
      <c r="D81" s="7"/>
      <c r="E81" s="7"/>
      <c r="F81" s="7"/>
      <c r="G81" s="5"/>
    </row>
    <row r="82" spans="1:7" ht="12.75">
      <c r="A82" s="7"/>
      <c r="B82" s="7"/>
      <c r="C82" s="7"/>
      <c r="D82" s="7"/>
      <c r="E82" s="7"/>
      <c r="F82" s="7"/>
      <c r="G82" s="5"/>
    </row>
    <row r="83" spans="1:7" ht="12.75">
      <c r="A83" s="7"/>
      <c r="B83" s="7"/>
      <c r="C83" s="7"/>
      <c r="D83" s="7"/>
      <c r="E83" s="7"/>
      <c r="F83" s="7"/>
      <c r="G83" s="5"/>
    </row>
    <row r="84" spans="1:7" ht="12.75">
      <c r="A84" s="7"/>
      <c r="B84" s="7"/>
      <c r="C84" s="7"/>
      <c r="D84" s="7"/>
      <c r="E84" s="7"/>
      <c r="F84" s="7"/>
      <c r="G84" s="5"/>
    </row>
    <row r="85" spans="1:7" ht="12.75">
      <c r="A85" s="7"/>
      <c r="B85" s="7"/>
      <c r="C85" s="7"/>
      <c r="D85" s="7"/>
      <c r="E85" s="7"/>
      <c r="F85" s="7"/>
      <c r="G85" s="5"/>
    </row>
    <row r="86" spans="1:7" ht="12.75">
      <c r="A86" s="7"/>
      <c r="B86" s="7"/>
      <c r="C86" s="7"/>
      <c r="D86" s="7"/>
      <c r="E86" s="7"/>
      <c r="F86" s="7"/>
      <c r="G86" s="5"/>
    </row>
    <row r="87" spans="1:7" ht="12.75">
      <c r="A87" s="7"/>
      <c r="B87" s="7"/>
      <c r="C87" s="7"/>
      <c r="D87" s="7"/>
      <c r="E87" s="7"/>
      <c r="F87" s="7"/>
      <c r="G87" s="5"/>
    </row>
    <row r="88" spans="1:7" ht="12.75">
      <c r="A88" s="7"/>
      <c r="B88" s="7"/>
      <c r="C88" s="7"/>
      <c r="D88" s="7"/>
      <c r="E88" s="7"/>
      <c r="F88" s="7"/>
      <c r="G88" s="5"/>
    </row>
    <row r="89" spans="1:7" ht="12.75">
      <c r="A89" s="7"/>
      <c r="B89" s="7"/>
      <c r="C89" s="7"/>
      <c r="D89" s="7"/>
      <c r="E89" s="7"/>
      <c r="F89" s="7"/>
      <c r="G89" s="5"/>
    </row>
    <row r="90" spans="1:7" ht="12.75">
      <c r="A90" s="7"/>
      <c r="B90" s="7"/>
      <c r="C90" s="7"/>
      <c r="D90" s="7"/>
      <c r="E90" s="7"/>
      <c r="F90" s="7"/>
      <c r="G90" s="5"/>
    </row>
    <row r="91" spans="1:7" ht="12.75">
      <c r="A91" s="7"/>
      <c r="B91" s="7"/>
      <c r="C91" s="7"/>
      <c r="D91" s="7"/>
      <c r="E91" s="7"/>
      <c r="F91" s="7"/>
      <c r="G91" s="5"/>
    </row>
    <row r="92" spans="1:7" ht="12.75">
      <c r="A92" s="7"/>
      <c r="B92" s="7"/>
      <c r="C92" s="7"/>
      <c r="D92" s="7"/>
      <c r="E92" s="7"/>
      <c r="F92" s="7"/>
      <c r="G92" s="5"/>
    </row>
    <row r="93" spans="1:7" ht="12.75">
      <c r="A93" s="7"/>
      <c r="B93" s="7"/>
      <c r="C93" s="7"/>
      <c r="D93" s="7"/>
      <c r="E93" s="7"/>
      <c r="F93" s="7"/>
      <c r="G93" s="5"/>
    </row>
    <row r="94" spans="1:7" ht="12.75">
      <c r="A94" s="7"/>
      <c r="B94" s="7"/>
      <c r="C94" s="7"/>
      <c r="D94" s="7"/>
      <c r="E94" s="7"/>
      <c r="F94" s="7"/>
      <c r="G94" s="5"/>
    </row>
    <row r="95" spans="1:7" ht="12.75">
      <c r="A95" s="7"/>
      <c r="B95" s="7"/>
      <c r="C95" s="7"/>
      <c r="D95" s="7"/>
      <c r="E95" s="7"/>
      <c r="F95" s="7"/>
      <c r="G95" s="5"/>
    </row>
    <row r="96" spans="1:7" ht="12.75">
      <c r="A96" s="7"/>
      <c r="B96" s="7"/>
      <c r="C96" s="7"/>
      <c r="D96" s="7"/>
      <c r="E96" s="7"/>
      <c r="F96" s="7"/>
      <c r="G96" s="5"/>
    </row>
    <row r="97" spans="1:7" ht="12.75">
      <c r="A97" s="7"/>
      <c r="B97" s="7"/>
      <c r="C97" s="7"/>
      <c r="D97" s="7"/>
      <c r="E97" s="7"/>
      <c r="F97" s="7"/>
      <c r="G97" s="5"/>
    </row>
    <row r="98" spans="1:7" ht="12.75">
      <c r="A98" s="7"/>
      <c r="B98" s="7"/>
      <c r="C98" s="7"/>
      <c r="D98" s="7"/>
      <c r="E98" s="7"/>
      <c r="F98" s="7"/>
      <c r="G98" s="5"/>
    </row>
    <row r="99" spans="1:7" ht="12.75">
      <c r="A99" s="7"/>
      <c r="B99" s="7"/>
      <c r="C99" s="7"/>
      <c r="D99" s="7"/>
      <c r="E99" s="7"/>
      <c r="F99" s="7"/>
      <c r="G99" s="5"/>
    </row>
    <row r="100" spans="1:7" ht="12.75">
      <c r="A100" s="7"/>
      <c r="B100" s="7"/>
      <c r="C100" s="7"/>
      <c r="D100" s="7"/>
      <c r="E100" s="7"/>
      <c r="F100" s="7"/>
      <c r="G100" s="5"/>
    </row>
    <row r="101" spans="1:7" ht="12.75">
      <c r="A101" s="7"/>
      <c r="B101" s="7"/>
      <c r="C101" s="7"/>
      <c r="D101" s="7"/>
      <c r="E101" s="7"/>
      <c r="F101" s="7"/>
      <c r="G101" s="5"/>
    </row>
    <row r="102" spans="1:7" ht="12.75">
      <c r="A102" s="7"/>
      <c r="B102" s="7"/>
      <c r="C102" s="7"/>
      <c r="D102" s="7"/>
      <c r="E102" s="7"/>
      <c r="F102" s="7"/>
      <c r="G102" s="5"/>
    </row>
    <row r="103" spans="1:7" ht="12.75">
      <c r="A103" s="7"/>
      <c r="B103" s="7"/>
      <c r="C103" s="7"/>
      <c r="D103" s="7"/>
      <c r="E103" s="7"/>
      <c r="F103" s="7"/>
      <c r="G103" s="5"/>
    </row>
    <row r="104" spans="1:7" ht="12.75">
      <c r="A104" s="7"/>
      <c r="B104" s="7"/>
      <c r="C104" s="7"/>
      <c r="D104" s="7"/>
      <c r="E104" s="7"/>
      <c r="F104" s="7"/>
      <c r="G104" s="5"/>
    </row>
    <row r="105" spans="1:7" ht="12.75">
      <c r="A105" s="7"/>
      <c r="B105" s="7"/>
      <c r="C105" s="7"/>
      <c r="D105" s="7"/>
      <c r="E105" s="7"/>
      <c r="F105" s="7"/>
      <c r="G105" s="5"/>
    </row>
    <row r="106" spans="1:7" ht="12.75">
      <c r="A106" s="5"/>
      <c r="B106" s="5"/>
      <c r="C106" s="5"/>
      <c r="D106" s="5"/>
      <c r="E106" s="5"/>
      <c r="F106" s="5"/>
      <c r="G106" s="5"/>
    </row>
    <row r="107" spans="1:7" ht="12.75">
      <c r="A107" s="5"/>
      <c r="B107" s="5"/>
      <c r="C107" s="5"/>
      <c r="D107" s="5"/>
      <c r="E107" s="5"/>
      <c r="F107" s="5"/>
      <c r="G107" s="5"/>
    </row>
    <row r="108" spans="1:7" ht="12.75">
      <c r="A108" s="5"/>
      <c r="B108" s="5"/>
      <c r="C108" s="5"/>
      <c r="D108" s="5"/>
      <c r="E108" s="5"/>
      <c r="F108" s="5"/>
      <c r="G108" s="5"/>
    </row>
    <row r="109" spans="1:7" ht="12.75">
      <c r="A109" s="5"/>
      <c r="B109" s="5"/>
      <c r="C109" s="5"/>
      <c r="D109" s="5"/>
      <c r="E109" s="5"/>
      <c r="F109" s="5"/>
      <c r="G109" s="5"/>
    </row>
    <row r="110" spans="1:7" ht="12.75">
      <c r="A110" s="5"/>
      <c r="B110" s="5"/>
      <c r="C110" s="5"/>
      <c r="D110" s="5"/>
      <c r="E110" s="5"/>
      <c r="F110" s="5"/>
      <c r="G110" s="5"/>
    </row>
    <row r="111" spans="1:7" ht="12.75">
      <c r="A111" s="5"/>
      <c r="B111" s="5"/>
      <c r="C111" s="5"/>
      <c r="D111" s="5"/>
      <c r="E111" s="5"/>
      <c r="F111" s="5"/>
      <c r="G111" s="5"/>
    </row>
    <row r="112" spans="1:7" ht="12.75">
      <c r="A112" s="5"/>
      <c r="B112" s="5"/>
      <c r="C112" s="5"/>
      <c r="D112" s="5"/>
      <c r="E112" s="5"/>
      <c r="F112" s="5"/>
      <c r="G112" s="5"/>
    </row>
    <row r="113" spans="1:7" ht="12.75">
      <c r="A113" s="5"/>
      <c r="B113" s="5"/>
      <c r="C113" s="5"/>
      <c r="D113" s="5"/>
      <c r="E113" s="5"/>
      <c r="F113" s="5"/>
      <c r="G113" s="5"/>
    </row>
    <row r="114" spans="1:7" ht="12.75">
      <c r="A114" s="5"/>
      <c r="B114" s="5"/>
      <c r="C114" s="5"/>
      <c r="D114" s="5"/>
      <c r="E114" s="5"/>
      <c r="F114" s="5"/>
      <c r="G114" s="5"/>
    </row>
    <row r="115" spans="1:7" ht="12.75">
      <c r="A115" s="5"/>
      <c r="B115" s="5"/>
      <c r="C115" s="5"/>
      <c r="D115" s="5"/>
      <c r="E115" s="5"/>
      <c r="F115" s="5"/>
      <c r="G115" s="5"/>
    </row>
    <row r="116" spans="1:7" ht="12.75">
      <c r="A116" s="5"/>
      <c r="B116" s="5"/>
      <c r="C116" s="5"/>
      <c r="D116" s="5"/>
      <c r="E116" s="5"/>
      <c r="F116" s="5"/>
      <c r="G116" s="5"/>
    </row>
    <row r="117" spans="1:7" ht="12.75">
      <c r="A117" s="5"/>
      <c r="B117" s="5"/>
      <c r="C117" s="5"/>
      <c r="D117" s="5"/>
      <c r="E117" s="5"/>
      <c r="F117" s="5"/>
      <c r="G117" s="5"/>
    </row>
    <row r="118" spans="1:7" ht="12.75">
      <c r="A118" s="5"/>
      <c r="B118" s="5"/>
      <c r="C118" s="5"/>
      <c r="D118" s="5"/>
      <c r="E118" s="5"/>
      <c r="F118" s="5"/>
      <c r="G118" s="5"/>
    </row>
    <row r="119" spans="1:7" ht="12.75">
      <c r="A119" s="5"/>
      <c r="B119" s="5"/>
      <c r="C119" s="5"/>
      <c r="D119" s="5"/>
      <c r="E119" s="5"/>
      <c r="F119" s="5"/>
      <c r="G119" s="5"/>
    </row>
    <row r="120" spans="1:7" ht="12.75">
      <c r="A120" s="5"/>
      <c r="B120" s="5"/>
      <c r="C120" s="5"/>
      <c r="D120" s="5"/>
      <c r="E120" s="5"/>
      <c r="F120" s="5"/>
      <c r="G120" s="5"/>
    </row>
    <row r="121" spans="1:7" ht="12.75">
      <c r="A121" s="5"/>
      <c r="B121" s="5"/>
      <c r="C121" s="5"/>
      <c r="D121" s="5"/>
      <c r="E121" s="5"/>
      <c r="F121" s="5"/>
      <c r="G121" s="5"/>
    </row>
    <row r="122" spans="1:7" ht="12.75">
      <c r="A122" s="5"/>
      <c r="B122" s="5"/>
      <c r="C122" s="5"/>
      <c r="D122" s="5"/>
      <c r="E122" s="5"/>
      <c r="F122" s="5"/>
      <c r="G122" s="5"/>
    </row>
    <row r="123" spans="1:7" ht="12.75">
      <c r="A123" s="5"/>
      <c r="B123" s="5"/>
      <c r="C123" s="5"/>
      <c r="D123" s="5"/>
      <c r="E123" s="5"/>
      <c r="F123" s="5"/>
      <c r="G123" s="5"/>
    </row>
    <row r="124" spans="1:7" ht="12.75">
      <c r="A124" s="5"/>
      <c r="B124" s="5"/>
      <c r="C124" s="5"/>
      <c r="D124" s="5"/>
      <c r="E124" s="5"/>
      <c r="F124" s="5"/>
      <c r="G124" s="5"/>
    </row>
    <row r="125" spans="1:7" ht="12.75">
      <c r="A125" s="5"/>
      <c r="B125" s="5"/>
      <c r="C125" s="5"/>
      <c r="D125" s="5"/>
      <c r="E125" s="5"/>
      <c r="F125" s="5"/>
      <c r="G125" s="5"/>
    </row>
    <row r="126" spans="1:7" ht="12.75">
      <c r="A126" s="5"/>
      <c r="B126" s="5"/>
      <c r="C126" s="5"/>
      <c r="D126" s="5"/>
      <c r="E126" s="5"/>
      <c r="F126" s="5"/>
      <c r="G126" s="5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</sheetData>
  <sheetProtection selectLockedCells="1" selectUnlockedCells="1"/>
  <mergeCells count="22">
    <mergeCell ref="B1:F1"/>
    <mergeCell ref="B2:F2"/>
    <mergeCell ref="B3:F3"/>
    <mergeCell ref="B4:F4"/>
    <mergeCell ref="B5:F5"/>
    <mergeCell ref="D7:F7"/>
    <mergeCell ref="A8:F8"/>
    <mergeCell ref="A9:F9"/>
    <mergeCell ref="E11:F11"/>
    <mergeCell ref="A12:A19"/>
    <mergeCell ref="B12:B19"/>
    <mergeCell ref="C12:C19"/>
    <mergeCell ref="D12:D19"/>
    <mergeCell ref="E12:E19"/>
    <mergeCell ref="F12:F19"/>
    <mergeCell ref="A20:B20"/>
    <mergeCell ref="A69:D69"/>
    <mergeCell ref="A70:C70"/>
    <mergeCell ref="A71:B71"/>
    <mergeCell ref="D71:F71"/>
    <mergeCell ref="A73:B73"/>
    <mergeCell ref="D73:F73"/>
  </mergeCells>
  <printOptions/>
  <pageMargins left="1.18125" right="0.39375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76">
      <selection activeCell="G17" sqref="G17"/>
    </sheetView>
  </sheetViews>
  <sheetFormatPr defaultColWidth="9.00390625" defaultRowHeight="12.75"/>
  <cols>
    <col min="1" max="1" width="2.625" style="0" customWidth="1"/>
    <col min="2" max="2" width="39.00390625" style="0" customWidth="1"/>
    <col min="3" max="3" width="3.625" style="0" customWidth="1"/>
    <col min="4" max="4" width="3.00390625" style="0" customWidth="1"/>
    <col min="5" max="6" width="10.625" style="0" customWidth="1"/>
    <col min="7" max="7" width="10.375" style="0" customWidth="1"/>
    <col min="8" max="8" width="6.125" style="0" customWidth="1"/>
  </cols>
  <sheetData>
    <row r="1" spans="3:8" ht="12.75">
      <c r="C1" s="1" t="s">
        <v>108</v>
      </c>
      <c r="D1" s="1"/>
      <c r="E1" s="1"/>
      <c r="F1" s="1"/>
      <c r="G1" s="1"/>
      <c r="H1" s="1"/>
    </row>
    <row r="2" spans="3:8" ht="14.25" customHeight="1">
      <c r="C2" s="2" t="s">
        <v>1</v>
      </c>
      <c r="D2" s="2"/>
      <c r="E2" s="2"/>
      <c r="F2" s="2"/>
      <c r="G2" s="2"/>
      <c r="H2" s="2"/>
    </row>
    <row r="3" spans="2:8" ht="16.5" customHeight="1">
      <c r="B3" s="1" t="s">
        <v>2</v>
      </c>
      <c r="C3" s="1"/>
      <c r="D3" s="1"/>
      <c r="E3" s="1"/>
      <c r="F3" s="1"/>
      <c r="G3" s="1"/>
      <c r="H3" s="1"/>
    </row>
    <row r="4" spans="3:8" ht="15" customHeight="1">
      <c r="C4" s="1" t="s">
        <v>3</v>
      </c>
      <c r="D4" s="1"/>
      <c r="E4" s="1"/>
      <c r="F4" s="1"/>
      <c r="G4" s="1"/>
      <c r="H4" s="1"/>
    </row>
    <row r="5" spans="2:8" ht="12.75">
      <c r="B5" s="34"/>
      <c r="C5" s="1" t="s">
        <v>4</v>
      </c>
      <c r="D5" s="1"/>
      <c r="E5" s="1"/>
      <c r="F5" s="1"/>
      <c r="G5" s="1"/>
      <c r="H5" s="1"/>
    </row>
    <row r="6" spans="7:8" ht="15.75" customHeight="1">
      <c r="G6" s="35"/>
      <c r="H6" s="35"/>
    </row>
    <row r="7" spans="1:8" ht="16.5" customHeight="1">
      <c r="A7" s="36"/>
      <c r="B7" s="37" t="s">
        <v>109</v>
      </c>
      <c r="C7" s="37"/>
      <c r="D7" s="37"/>
      <c r="E7" s="37"/>
      <c r="F7" s="37"/>
      <c r="G7" s="37"/>
      <c r="H7" s="36"/>
    </row>
    <row r="8" spans="1:8" ht="54" customHeight="1">
      <c r="A8" s="38" t="s">
        <v>110</v>
      </c>
      <c r="B8" s="38"/>
      <c r="C8" s="38"/>
      <c r="D8" s="38"/>
      <c r="E8" s="38"/>
      <c r="F8" s="38"/>
      <c r="G8" s="38"/>
      <c r="H8" s="38"/>
    </row>
    <row r="9" spans="1:8" ht="15" customHeight="1">
      <c r="A9" s="37" t="s">
        <v>111</v>
      </c>
      <c r="B9" s="37"/>
      <c r="C9" s="37"/>
      <c r="D9" s="37"/>
      <c r="E9" s="37"/>
      <c r="F9" s="37"/>
      <c r="G9" s="37"/>
      <c r="H9" s="37"/>
    </row>
    <row r="10" spans="1:8" ht="3.75" customHeight="1">
      <c r="A10" s="32"/>
      <c r="B10" s="32"/>
      <c r="C10" s="32"/>
      <c r="D10" s="32"/>
      <c r="E10" s="32"/>
      <c r="F10" s="32"/>
      <c r="G10" s="32"/>
      <c r="H10" s="32"/>
    </row>
    <row r="11" spans="1:8" ht="13.5" customHeight="1">
      <c r="A11" s="32"/>
      <c r="B11" s="32"/>
      <c r="C11" s="32"/>
      <c r="D11" s="32"/>
      <c r="E11" s="32"/>
      <c r="F11" s="32"/>
      <c r="G11" s="39" t="s">
        <v>7</v>
      </c>
      <c r="H11" s="39"/>
    </row>
    <row r="12" spans="1:8" ht="128.25" customHeight="1">
      <c r="A12" s="40" t="s">
        <v>112</v>
      </c>
      <c r="B12" s="41" t="s">
        <v>113</v>
      </c>
      <c r="C12" s="41" t="s">
        <v>114</v>
      </c>
      <c r="D12" s="41" t="s">
        <v>115</v>
      </c>
      <c r="E12" s="42" t="s">
        <v>116</v>
      </c>
      <c r="F12" s="42" t="s">
        <v>117</v>
      </c>
      <c r="G12" s="42" t="s">
        <v>118</v>
      </c>
      <c r="H12" s="42" t="s">
        <v>119</v>
      </c>
    </row>
    <row r="13" spans="1:8" ht="12.75">
      <c r="A13" s="43"/>
      <c r="B13" s="44" t="s">
        <v>14</v>
      </c>
      <c r="C13" s="45"/>
      <c r="D13" s="45"/>
      <c r="E13" s="46">
        <f>SUM(E14+E19+E28+E32+E34+E36+E23+E38+E40)</f>
        <v>227752.39999999997</v>
      </c>
      <c r="F13" s="46">
        <f>SUM(F14+F19+F28+F32+F34+F36+F23+F38+F40)</f>
        <v>224655.79999999996</v>
      </c>
      <c r="G13" s="46">
        <f>SUM(G14+G19+G28+G32+G34+G36+G23+G38+G40)</f>
        <v>214860.59999999998</v>
      </c>
      <c r="H13" s="46">
        <f aca="true" t="shared" si="0" ref="H13:H33">SUM(G13/F13*100)</f>
        <v>95.63990780562978</v>
      </c>
    </row>
    <row r="14" spans="1:8" ht="14.25" customHeight="1">
      <c r="A14" s="47">
        <v>1</v>
      </c>
      <c r="B14" s="44" t="s">
        <v>120</v>
      </c>
      <c r="C14" s="45" t="s">
        <v>121</v>
      </c>
      <c r="D14" s="45"/>
      <c r="E14" s="46">
        <f>SUM(E15+E16+E18+E17)</f>
        <v>37471.799999999996</v>
      </c>
      <c r="F14" s="46">
        <f>SUM(F15+F16+F18+F17)</f>
        <v>37471.799999999996</v>
      </c>
      <c r="G14" s="46">
        <f>SUM(G15+G16+G18+G17)</f>
        <v>36934.8</v>
      </c>
      <c r="H14" s="46">
        <f t="shared" si="0"/>
        <v>98.56692232558886</v>
      </c>
    </row>
    <row r="15" spans="1:8" ht="48" customHeight="1">
      <c r="A15" s="48"/>
      <c r="B15" s="49" t="s">
        <v>122</v>
      </c>
      <c r="C15" s="50" t="s">
        <v>121</v>
      </c>
      <c r="D15" s="50" t="s">
        <v>123</v>
      </c>
      <c r="E15" s="51">
        <v>1018.7</v>
      </c>
      <c r="F15" s="51">
        <f>SUM(E15)</f>
        <v>1018.7</v>
      </c>
      <c r="G15" s="51">
        <v>972.6</v>
      </c>
      <c r="H15" s="51">
        <f t="shared" si="0"/>
        <v>95.4746245214489</v>
      </c>
    </row>
    <row r="16" spans="1:8" ht="74.25" customHeight="1">
      <c r="A16" s="48"/>
      <c r="B16" s="49" t="s">
        <v>124</v>
      </c>
      <c r="C16" s="50" t="s">
        <v>121</v>
      </c>
      <c r="D16" s="50" t="s">
        <v>125</v>
      </c>
      <c r="E16" s="51">
        <v>29438.8</v>
      </c>
      <c r="F16" s="51">
        <f>SUM(E16)</f>
        <v>29438.8</v>
      </c>
      <c r="G16" s="51">
        <v>29224.4</v>
      </c>
      <c r="H16" s="51">
        <f t="shared" si="0"/>
        <v>99.27170944467846</v>
      </c>
    </row>
    <row r="17" spans="1:8" ht="29.25" customHeight="1">
      <c r="A17" s="48"/>
      <c r="B17" s="52" t="s">
        <v>126</v>
      </c>
      <c r="C17" s="50" t="s">
        <v>121</v>
      </c>
      <c r="D17" s="50" t="s">
        <v>127</v>
      </c>
      <c r="E17" s="51">
        <v>2033.1</v>
      </c>
      <c r="F17" s="51">
        <f>SUM(E17)</f>
        <v>2033.1</v>
      </c>
      <c r="G17" s="51">
        <v>2033</v>
      </c>
      <c r="H17" s="51">
        <f t="shared" si="0"/>
        <v>99.99508140278392</v>
      </c>
    </row>
    <row r="18" spans="1:8" ht="18" customHeight="1">
      <c r="A18" s="48"/>
      <c r="B18" s="49" t="s">
        <v>128</v>
      </c>
      <c r="C18" s="50" t="s">
        <v>121</v>
      </c>
      <c r="D18" s="50" t="s">
        <v>129</v>
      </c>
      <c r="E18" s="51">
        <v>4981.2</v>
      </c>
      <c r="F18" s="51">
        <f>SUM(E18)</f>
        <v>4981.2</v>
      </c>
      <c r="G18" s="51">
        <v>4704.8</v>
      </c>
      <c r="H18" s="51">
        <f t="shared" si="0"/>
        <v>94.45113627238418</v>
      </c>
    </row>
    <row r="19" spans="1:8" s="21" customFormat="1" ht="30" customHeight="1">
      <c r="A19" s="47">
        <v>2</v>
      </c>
      <c r="B19" s="53" t="s">
        <v>130</v>
      </c>
      <c r="C19" s="45" t="s">
        <v>131</v>
      </c>
      <c r="D19" s="45"/>
      <c r="E19" s="46">
        <f>SUM(E20:E22)</f>
        <v>5581.5</v>
      </c>
      <c r="F19" s="46">
        <f>SUM(F20:F22)</f>
        <v>5581.5</v>
      </c>
      <c r="G19" s="46">
        <f>SUM(G20+G22+G21)</f>
        <v>5161.2</v>
      </c>
      <c r="H19" s="46">
        <f t="shared" si="0"/>
        <v>92.46976619188389</v>
      </c>
    </row>
    <row r="20" spans="1:8" ht="58.5" customHeight="1">
      <c r="A20" s="48"/>
      <c r="B20" s="49" t="s">
        <v>132</v>
      </c>
      <c r="C20" s="50" t="s">
        <v>131</v>
      </c>
      <c r="D20" s="50" t="s">
        <v>133</v>
      </c>
      <c r="E20" s="51">
        <v>1166</v>
      </c>
      <c r="F20" s="51">
        <f>SUM(E20)</f>
        <v>1166</v>
      </c>
      <c r="G20" s="51">
        <v>968.3</v>
      </c>
      <c r="H20" s="51">
        <f t="shared" si="0"/>
        <v>83.04459691252144</v>
      </c>
    </row>
    <row r="21" spans="1:8" ht="16.5" customHeight="1">
      <c r="A21" s="48"/>
      <c r="B21" s="49" t="s">
        <v>134</v>
      </c>
      <c r="C21" s="50" t="s">
        <v>131</v>
      </c>
      <c r="D21" s="50" t="s">
        <v>135</v>
      </c>
      <c r="E21" s="51">
        <v>3895.4</v>
      </c>
      <c r="F21" s="51">
        <f>SUM(E21)</f>
        <v>3895.4</v>
      </c>
      <c r="G21" s="51">
        <v>3698.5</v>
      </c>
      <c r="H21" s="51">
        <f t="shared" si="0"/>
        <v>94.94532012116855</v>
      </c>
    </row>
    <row r="22" spans="1:8" ht="42.75" customHeight="1">
      <c r="A22" s="48"/>
      <c r="B22" s="49" t="s">
        <v>136</v>
      </c>
      <c r="C22" s="50" t="s">
        <v>131</v>
      </c>
      <c r="D22" s="50" t="s">
        <v>137</v>
      </c>
      <c r="E22" s="51">
        <v>520.1</v>
      </c>
      <c r="F22" s="51">
        <f>SUM(E22)</f>
        <v>520.1</v>
      </c>
      <c r="G22" s="51">
        <v>494.4</v>
      </c>
      <c r="H22" s="51">
        <f t="shared" si="0"/>
        <v>95.05864256873677</v>
      </c>
    </row>
    <row r="23" spans="1:8" ht="15.75" customHeight="1">
      <c r="A23" s="47">
        <v>3</v>
      </c>
      <c r="B23" s="53" t="s">
        <v>138</v>
      </c>
      <c r="C23" s="45" t="s">
        <v>125</v>
      </c>
      <c r="D23" s="45"/>
      <c r="E23" s="54">
        <f>SUM(E27+E26+E25+E24)</f>
        <v>55269.899999999994</v>
      </c>
      <c r="F23" s="54">
        <f>SUM(F24+F25+F26)</f>
        <v>52173.299999999996</v>
      </c>
      <c r="G23" s="54">
        <f>SUM(G27+G26+G25+G24)</f>
        <v>46498.899999999994</v>
      </c>
      <c r="H23" s="55">
        <f>G23/F23*100</f>
        <v>89.12393887294841</v>
      </c>
    </row>
    <row r="24" spans="1:8" ht="15" customHeight="1">
      <c r="A24" s="47"/>
      <c r="B24" s="52" t="s">
        <v>139</v>
      </c>
      <c r="C24" s="56" t="s">
        <v>125</v>
      </c>
      <c r="D24" s="56" t="s">
        <v>140</v>
      </c>
      <c r="E24" s="51">
        <v>1784.6</v>
      </c>
      <c r="F24" s="51">
        <f>SUM(E24)</f>
        <v>1784.6</v>
      </c>
      <c r="G24" s="51">
        <v>1784.6</v>
      </c>
      <c r="H24" s="51">
        <f>SUM(G24/F24*100)</f>
        <v>100</v>
      </c>
    </row>
    <row r="25" spans="1:8" ht="13.5" customHeight="1">
      <c r="A25" s="47"/>
      <c r="B25" s="57" t="s">
        <v>141</v>
      </c>
      <c r="C25" s="56" t="s">
        <v>125</v>
      </c>
      <c r="D25" s="56" t="s">
        <v>142</v>
      </c>
      <c r="E25" s="51">
        <v>460</v>
      </c>
      <c r="F25" s="51">
        <f>SUM(E25)</f>
        <v>460</v>
      </c>
      <c r="G25" s="51">
        <v>459.9</v>
      </c>
      <c r="H25" s="51">
        <f>SUM(G25/F25*100)</f>
        <v>99.97826086956522</v>
      </c>
    </row>
    <row r="26" spans="1:8" ht="15.75" customHeight="1">
      <c r="A26" s="47"/>
      <c r="B26" s="57" t="s">
        <v>143</v>
      </c>
      <c r="C26" s="56" t="s">
        <v>125</v>
      </c>
      <c r="D26" s="56" t="s">
        <v>133</v>
      </c>
      <c r="E26" s="51">
        <v>49928.7</v>
      </c>
      <c r="F26" s="51">
        <f>SUM(E26)</f>
        <v>49928.7</v>
      </c>
      <c r="G26" s="51">
        <v>42699.2</v>
      </c>
      <c r="H26" s="51">
        <f>SUM(G26/F26*100)</f>
        <v>85.52035202198334</v>
      </c>
    </row>
    <row r="27" spans="1:8" ht="27" customHeight="1">
      <c r="A27" s="43"/>
      <c r="B27" s="58" t="s">
        <v>144</v>
      </c>
      <c r="C27" s="56" t="s">
        <v>125</v>
      </c>
      <c r="D27" s="56" t="s">
        <v>145</v>
      </c>
      <c r="E27" s="59">
        <v>3096.6</v>
      </c>
      <c r="F27" s="59">
        <f>SUM(E27)</f>
        <v>3096.6</v>
      </c>
      <c r="G27" s="59">
        <v>1555.2</v>
      </c>
      <c r="H27" s="60">
        <f>G27/F27*100</f>
        <v>50.22282503390816</v>
      </c>
    </row>
    <row r="28" spans="1:8" ht="16.5" customHeight="1">
      <c r="A28" s="47">
        <v>4</v>
      </c>
      <c r="B28" s="53" t="s">
        <v>146</v>
      </c>
      <c r="C28" s="45" t="s">
        <v>140</v>
      </c>
      <c r="D28" s="45"/>
      <c r="E28" s="46">
        <f>SUM(E29:E31)</f>
        <v>55683.899999999994</v>
      </c>
      <c r="F28" s="46">
        <f>SUM(F29:F31)</f>
        <v>55683.899999999994</v>
      </c>
      <c r="G28" s="46">
        <f>SUM(G29:G31)</f>
        <v>55282.2</v>
      </c>
      <c r="H28" s="46">
        <f t="shared" si="0"/>
        <v>99.27860656311789</v>
      </c>
    </row>
    <row r="29" spans="1:8" ht="16.5" customHeight="1">
      <c r="A29" s="48"/>
      <c r="B29" s="49" t="s">
        <v>147</v>
      </c>
      <c r="C29" s="50" t="s">
        <v>140</v>
      </c>
      <c r="D29" s="50" t="s">
        <v>123</v>
      </c>
      <c r="E29" s="51">
        <v>22512.2</v>
      </c>
      <c r="F29" s="51">
        <f>SUM(E29)</f>
        <v>22512.2</v>
      </c>
      <c r="G29" s="51">
        <v>22232.7</v>
      </c>
      <c r="H29" s="51">
        <f t="shared" si="0"/>
        <v>98.75845097325005</v>
      </c>
    </row>
    <row r="30" spans="1:8" ht="15.75" customHeight="1">
      <c r="A30" s="48"/>
      <c r="B30" s="49" t="s">
        <v>148</v>
      </c>
      <c r="C30" s="50" t="s">
        <v>140</v>
      </c>
      <c r="D30" s="50" t="s">
        <v>131</v>
      </c>
      <c r="E30" s="51">
        <v>21459.9</v>
      </c>
      <c r="F30" s="51">
        <f>SUM(E30)</f>
        <v>21459.9</v>
      </c>
      <c r="G30" s="51">
        <v>21337.7</v>
      </c>
      <c r="H30" s="51">
        <f t="shared" si="0"/>
        <v>99.43056584606637</v>
      </c>
    </row>
    <row r="31" spans="1:8" ht="29.25" customHeight="1">
      <c r="A31" s="48"/>
      <c r="B31" s="52" t="s">
        <v>149</v>
      </c>
      <c r="C31" s="50" t="s">
        <v>140</v>
      </c>
      <c r="D31" s="50" t="s">
        <v>140</v>
      </c>
      <c r="E31" s="51">
        <v>11711.8</v>
      </c>
      <c r="F31" s="51">
        <f>SUM(E31)</f>
        <v>11711.8</v>
      </c>
      <c r="G31" s="51">
        <v>11711.8</v>
      </c>
      <c r="H31" s="51">
        <f t="shared" si="0"/>
        <v>100</v>
      </c>
    </row>
    <row r="32" spans="1:8" ht="12" customHeight="1">
      <c r="A32" s="47">
        <v>5</v>
      </c>
      <c r="B32" s="53" t="s">
        <v>150</v>
      </c>
      <c r="C32" s="45" t="s">
        <v>127</v>
      </c>
      <c r="D32" s="45"/>
      <c r="E32" s="46">
        <f>SUM(E33)</f>
        <v>1076.4</v>
      </c>
      <c r="F32" s="46">
        <f>SUM(F33)</f>
        <v>1076.4</v>
      </c>
      <c r="G32" s="46">
        <f>SUM(G33)</f>
        <v>1076.4</v>
      </c>
      <c r="H32" s="46">
        <f t="shared" si="0"/>
        <v>100</v>
      </c>
    </row>
    <row r="33" spans="1:8" ht="27" customHeight="1">
      <c r="A33" s="43"/>
      <c r="B33" s="58" t="s">
        <v>151</v>
      </c>
      <c r="C33" s="56" t="s">
        <v>127</v>
      </c>
      <c r="D33" s="56" t="s">
        <v>127</v>
      </c>
      <c r="E33" s="61">
        <v>1076.4</v>
      </c>
      <c r="F33" s="61">
        <f>SUM(E33)</f>
        <v>1076.4</v>
      </c>
      <c r="G33" s="61">
        <v>1076.4</v>
      </c>
      <c r="H33" s="61">
        <f t="shared" si="0"/>
        <v>100</v>
      </c>
    </row>
    <row r="34" spans="1:8" ht="14.25" customHeight="1">
      <c r="A34" s="47">
        <v>6</v>
      </c>
      <c r="B34" s="53" t="s">
        <v>152</v>
      </c>
      <c r="C34" s="45" t="s">
        <v>142</v>
      </c>
      <c r="D34" s="45"/>
      <c r="E34" s="46">
        <f>SUM(E35)</f>
        <v>33305.5</v>
      </c>
      <c r="F34" s="46">
        <f>SUM(F35)</f>
        <v>33305.5</v>
      </c>
      <c r="G34" s="46">
        <f>SUM(G35)</f>
        <v>32655.6</v>
      </c>
      <c r="H34" s="46">
        <f>SUM(H35)</f>
        <v>98.04867063998438</v>
      </c>
    </row>
    <row r="35" spans="1:8" ht="12.75">
      <c r="A35" s="43"/>
      <c r="B35" s="58" t="s">
        <v>153</v>
      </c>
      <c r="C35" s="56" t="s">
        <v>142</v>
      </c>
      <c r="D35" s="56" t="s">
        <v>121</v>
      </c>
      <c r="E35" s="61">
        <v>33305.5</v>
      </c>
      <c r="F35" s="61">
        <f>SUM(E35)</f>
        <v>33305.5</v>
      </c>
      <c r="G35" s="61">
        <v>32655.6</v>
      </c>
      <c r="H35" s="61">
        <f aca="true" t="shared" si="1" ref="H35:H41">SUM(G35/F35*100)</f>
        <v>98.04867063998438</v>
      </c>
    </row>
    <row r="36" spans="1:8" ht="12.75">
      <c r="A36" s="47">
        <v>7</v>
      </c>
      <c r="B36" s="53" t="s">
        <v>154</v>
      </c>
      <c r="C36" s="45" t="s">
        <v>135</v>
      </c>
      <c r="D36" s="45"/>
      <c r="E36" s="46">
        <f>SUM(E37)</f>
        <v>5032</v>
      </c>
      <c r="F36" s="46">
        <f>SUM(F37)</f>
        <v>5032</v>
      </c>
      <c r="G36" s="46">
        <f>SUM(G37)</f>
        <v>4995.7</v>
      </c>
      <c r="H36" s="46">
        <f t="shared" si="1"/>
        <v>99.27861685214626</v>
      </c>
    </row>
    <row r="37" spans="1:8" ht="18" customHeight="1">
      <c r="A37" s="48"/>
      <c r="B37" s="49" t="s">
        <v>155</v>
      </c>
      <c r="C37" s="50" t="s">
        <v>135</v>
      </c>
      <c r="D37" s="50" t="s">
        <v>131</v>
      </c>
      <c r="E37" s="51">
        <v>5032</v>
      </c>
      <c r="F37" s="51">
        <f>SUM(E37)</f>
        <v>5032</v>
      </c>
      <c r="G37" s="51">
        <v>4995.7</v>
      </c>
      <c r="H37" s="51">
        <f t="shared" si="1"/>
        <v>99.27861685214626</v>
      </c>
    </row>
    <row r="38" spans="1:8" ht="16.5" customHeight="1">
      <c r="A38" s="62">
        <v>8</v>
      </c>
      <c r="B38" s="53" t="s">
        <v>156</v>
      </c>
      <c r="C38" s="45" t="s">
        <v>157</v>
      </c>
      <c r="D38" s="45"/>
      <c r="E38" s="46">
        <f>SUM(E39)</f>
        <v>34156.4</v>
      </c>
      <c r="F38" s="46">
        <f>SUM(F39)</f>
        <v>34156.4</v>
      </c>
      <c r="G38" s="46">
        <f>SUM(G39)</f>
        <v>32224.4</v>
      </c>
      <c r="H38" s="46">
        <f t="shared" si="1"/>
        <v>94.34366619432961</v>
      </c>
    </row>
    <row r="39" spans="1:8" ht="17.25" customHeight="1">
      <c r="A39" s="48"/>
      <c r="B39" s="58" t="s">
        <v>158</v>
      </c>
      <c r="C39" s="56" t="s">
        <v>157</v>
      </c>
      <c r="D39" s="56" t="s">
        <v>121</v>
      </c>
      <c r="E39" s="61">
        <v>34156.4</v>
      </c>
      <c r="F39" s="61">
        <f>SUM(E39)</f>
        <v>34156.4</v>
      </c>
      <c r="G39" s="61">
        <v>32224.4</v>
      </c>
      <c r="H39" s="61">
        <f t="shared" si="1"/>
        <v>94.34366619432961</v>
      </c>
    </row>
    <row r="40" spans="1:8" ht="29.25" customHeight="1">
      <c r="A40" s="62">
        <v>9</v>
      </c>
      <c r="B40" s="63" t="s">
        <v>159</v>
      </c>
      <c r="C40" s="45" t="s">
        <v>129</v>
      </c>
      <c r="D40" s="45"/>
      <c r="E40" s="46">
        <f>SUM(E41)</f>
        <v>175</v>
      </c>
      <c r="F40" s="46">
        <f>SUM(F41)</f>
        <v>175</v>
      </c>
      <c r="G40" s="46">
        <f>SUM(G41)</f>
        <v>31.4</v>
      </c>
      <c r="H40" s="46">
        <f t="shared" si="1"/>
        <v>17.94285714285714</v>
      </c>
    </row>
    <row r="41" spans="1:8" ht="29.25" customHeight="1">
      <c r="A41" s="48"/>
      <c r="B41" s="57" t="s">
        <v>160</v>
      </c>
      <c r="C41" s="56" t="s">
        <v>129</v>
      </c>
      <c r="D41" s="56" t="s">
        <v>121</v>
      </c>
      <c r="E41" s="61">
        <v>175</v>
      </c>
      <c r="F41" s="61">
        <f>SUM(E41)</f>
        <v>175</v>
      </c>
      <c r="G41" s="61">
        <v>31.4</v>
      </c>
      <c r="H41" s="61">
        <f t="shared" si="1"/>
        <v>17.94285714285714</v>
      </c>
    </row>
    <row r="42" spans="1:8" ht="14.25" customHeight="1">
      <c r="A42" s="64"/>
      <c r="B42" s="65"/>
      <c r="C42" s="66"/>
      <c r="D42" s="66"/>
      <c r="E42" s="67"/>
      <c r="F42" s="67"/>
      <c r="G42" s="67"/>
      <c r="H42" s="67"/>
    </row>
    <row r="43" spans="1:8" ht="12.75" customHeight="1">
      <c r="A43" s="68"/>
      <c r="B43" s="69"/>
      <c r="C43" s="70"/>
      <c r="D43" s="70"/>
      <c r="E43" s="71"/>
      <c r="F43" s="71"/>
      <c r="G43" s="71"/>
      <c r="H43" s="71"/>
    </row>
    <row r="44" spans="1:8" ht="18.75" customHeight="1">
      <c r="A44" s="31" t="s">
        <v>106</v>
      </c>
      <c r="B44" s="31"/>
      <c r="C44" s="31"/>
      <c r="D44" s="31"/>
      <c r="E44" s="31"/>
      <c r="F44" s="72"/>
      <c r="G44" s="72"/>
      <c r="H44" s="35"/>
    </row>
    <row r="45" spans="1:8" ht="18.75" customHeight="1">
      <c r="A45" s="72" t="s">
        <v>2</v>
      </c>
      <c r="B45" s="72"/>
      <c r="C45" s="72"/>
      <c r="D45" s="72"/>
      <c r="E45" s="72"/>
      <c r="F45" s="72"/>
      <c r="G45" s="72"/>
      <c r="H45" s="35"/>
    </row>
    <row r="46" spans="1:8" ht="18.75" customHeight="1">
      <c r="A46" s="72" t="s">
        <v>161</v>
      </c>
      <c r="B46" s="72"/>
      <c r="C46" s="72"/>
      <c r="D46" s="72"/>
      <c r="E46" s="72"/>
      <c r="F46" s="72"/>
      <c r="G46" s="72"/>
      <c r="H46" s="72"/>
    </row>
    <row r="47" spans="1:8" ht="12.75">
      <c r="A47" s="73"/>
      <c r="B47" s="74"/>
      <c r="C47" s="75"/>
      <c r="D47" s="75"/>
      <c r="E47" s="35"/>
      <c r="F47" s="35"/>
      <c r="G47" s="35"/>
      <c r="H47" s="35"/>
    </row>
    <row r="48" spans="1:8" ht="12.75">
      <c r="A48" s="76"/>
      <c r="B48" s="76"/>
      <c r="C48" s="76"/>
      <c r="D48" s="76"/>
      <c r="E48" s="68"/>
      <c r="F48" s="76"/>
      <c r="G48" s="76"/>
      <c r="H48" s="76"/>
    </row>
    <row r="49" spans="1:8" ht="12.75">
      <c r="A49" s="77"/>
      <c r="B49" s="78"/>
      <c r="C49" s="79"/>
      <c r="D49" s="79"/>
      <c r="E49" s="80"/>
      <c r="F49" s="80"/>
      <c r="G49" s="80"/>
      <c r="H49" s="80"/>
    </row>
    <row r="50" spans="1:8" ht="12.75">
      <c r="A50" s="77"/>
      <c r="B50" s="78"/>
      <c r="C50" s="79"/>
      <c r="D50" s="79"/>
      <c r="E50" s="80"/>
      <c r="F50" s="80"/>
      <c r="G50" s="80"/>
      <c r="H50" s="80"/>
    </row>
    <row r="51" spans="1:8" ht="12.75">
      <c r="A51" s="77"/>
      <c r="B51" s="78"/>
      <c r="C51" s="79"/>
      <c r="D51" s="79"/>
      <c r="E51" s="80"/>
      <c r="F51" s="80"/>
      <c r="G51" s="80"/>
      <c r="H51" s="80"/>
    </row>
    <row r="52" spans="1:8" ht="12.75">
      <c r="A52" s="77"/>
      <c r="B52" s="78"/>
      <c r="C52" s="79"/>
      <c r="D52" s="79"/>
      <c r="E52" s="80"/>
      <c r="F52" s="80"/>
      <c r="G52" s="80"/>
      <c r="H52" s="80"/>
    </row>
    <row r="53" spans="1:8" ht="12.75">
      <c r="A53" s="77"/>
      <c r="B53" s="78"/>
      <c r="C53" s="79"/>
      <c r="D53" s="79"/>
      <c r="E53" s="80"/>
      <c r="F53" s="80"/>
      <c r="G53" s="80"/>
      <c r="H53" s="80"/>
    </row>
    <row r="54" spans="1:8" ht="12.75">
      <c r="A54" s="77"/>
      <c r="B54" s="78"/>
      <c r="C54" s="79"/>
      <c r="D54" s="79"/>
      <c r="E54" s="80"/>
      <c r="F54" s="80"/>
      <c r="G54" s="80"/>
      <c r="H54" s="80"/>
    </row>
    <row r="55" spans="1:8" ht="12.75">
      <c r="A55" s="77"/>
      <c r="B55" s="81"/>
      <c r="C55" s="79"/>
      <c r="D55" s="79"/>
      <c r="E55" s="80"/>
      <c r="F55" s="80"/>
      <c r="G55" s="80"/>
      <c r="H55" s="80"/>
    </row>
    <row r="56" spans="1:8" ht="12.75">
      <c r="A56" s="82"/>
      <c r="B56" s="82"/>
      <c r="C56" s="82"/>
      <c r="D56" s="82"/>
      <c r="E56" s="83"/>
      <c r="F56" s="83"/>
      <c r="G56" s="83"/>
      <c r="H56" s="83"/>
    </row>
    <row r="57" spans="1:8" ht="12.75">
      <c r="A57" s="82"/>
      <c r="B57" s="82"/>
      <c r="C57" s="82"/>
      <c r="D57" s="82"/>
      <c r="E57" s="82"/>
      <c r="F57" s="82"/>
      <c r="G57" s="82"/>
      <c r="H57" s="82"/>
    </row>
    <row r="58" spans="1:8" ht="12.75">
      <c r="A58" s="84"/>
      <c r="B58" s="84"/>
      <c r="C58" s="84"/>
      <c r="D58" s="84"/>
      <c r="E58" s="84"/>
      <c r="F58" s="84"/>
      <c r="G58" s="84"/>
      <c r="H58" s="84"/>
    </row>
    <row r="59" spans="1:8" ht="12.75">
      <c r="A59" s="84"/>
      <c r="B59" s="84"/>
      <c r="C59" s="84"/>
      <c r="D59" s="84"/>
      <c r="E59" s="84"/>
      <c r="F59" s="84"/>
      <c r="G59" s="84"/>
      <c r="H59" s="84"/>
    </row>
    <row r="60" spans="1:8" ht="12.75">
      <c r="A60" s="84"/>
      <c r="B60" s="84"/>
      <c r="C60" s="84"/>
      <c r="D60" s="84"/>
      <c r="E60" s="84"/>
      <c r="F60" s="84"/>
      <c r="G60" s="84"/>
      <c r="H60" s="84"/>
    </row>
    <row r="61" spans="1:8" ht="12.75">
      <c r="A61" s="84"/>
      <c r="B61" s="84"/>
      <c r="C61" s="84"/>
      <c r="D61" s="84"/>
      <c r="E61" s="84"/>
      <c r="F61" s="84"/>
      <c r="G61" s="84"/>
      <c r="H61" s="84"/>
    </row>
    <row r="62" spans="1:8" ht="12.75">
      <c r="A62" s="84"/>
      <c r="B62" s="84"/>
      <c r="C62" s="84"/>
      <c r="D62" s="84"/>
      <c r="E62" s="84"/>
      <c r="F62" s="84"/>
      <c r="G62" s="84"/>
      <c r="H62" s="84"/>
    </row>
    <row r="63" spans="1:8" ht="12.75">
      <c r="A63" s="84"/>
      <c r="B63" s="84"/>
      <c r="C63" s="84"/>
      <c r="D63" s="84"/>
      <c r="E63" s="84"/>
      <c r="F63" s="84"/>
      <c r="G63" s="84"/>
      <c r="H63" s="84"/>
    </row>
    <row r="64" spans="1:8" ht="12.75">
      <c r="A64" s="84"/>
      <c r="B64" s="84"/>
      <c r="C64" s="84"/>
      <c r="D64" s="84"/>
      <c r="E64" s="84"/>
      <c r="F64" s="84"/>
      <c r="G64" s="84"/>
      <c r="H64" s="84"/>
    </row>
    <row r="65" spans="1:8" ht="12.75">
      <c r="A65" s="84"/>
      <c r="B65" s="84"/>
      <c r="C65" s="84"/>
      <c r="D65" s="84"/>
      <c r="E65" s="84"/>
      <c r="F65" s="84"/>
      <c r="G65" s="84"/>
      <c r="H65" s="84"/>
    </row>
    <row r="66" spans="1:8" ht="12.75">
      <c r="A66" s="84"/>
      <c r="B66" s="84"/>
      <c r="C66" s="84"/>
      <c r="D66" s="84"/>
      <c r="E66" s="84"/>
      <c r="F66" s="84"/>
      <c r="G66" s="84"/>
      <c r="H66" s="84"/>
    </row>
    <row r="67" spans="1:8" ht="12.75">
      <c r="A67" s="84"/>
      <c r="B67" s="84"/>
      <c r="C67" s="84"/>
      <c r="D67" s="84"/>
      <c r="E67" s="84"/>
      <c r="F67" s="84"/>
      <c r="G67" s="84"/>
      <c r="H67" s="84"/>
    </row>
    <row r="68" spans="1:8" ht="12.75">
      <c r="A68" s="84"/>
      <c r="B68" s="84"/>
      <c r="C68" s="84"/>
      <c r="D68" s="84"/>
      <c r="E68" s="84"/>
      <c r="F68" s="84"/>
      <c r="G68" s="84"/>
      <c r="H68" s="84"/>
    </row>
    <row r="69" spans="1:8" ht="12.75">
      <c r="A69" s="84"/>
      <c r="B69" s="84"/>
      <c r="C69" s="84"/>
      <c r="D69" s="84"/>
      <c r="E69" s="84"/>
      <c r="F69" s="84"/>
      <c r="G69" s="84"/>
      <c r="H69" s="84"/>
    </row>
    <row r="70" spans="1:8" ht="12.75">
      <c r="A70" s="84"/>
      <c r="B70" s="84"/>
      <c r="C70" s="84"/>
      <c r="D70" s="84"/>
      <c r="E70" s="84"/>
      <c r="F70" s="84"/>
      <c r="G70" s="84"/>
      <c r="H70" s="84"/>
    </row>
    <row r="71" spans="1:8" ht="12.75">
      <c r="A71" s="84"/>
      <c r="B71" s="84"/>
      <c r="C71" s="84"/>
      <c r="D71" s="84"/>
      <c r="E71" s="84"/>
      <c r="F71" s="84"/>
      <c r="G71" s="84"/>
      <c r="H71" s="84"/>
    </row>
    <row r="72" spans="1:8" ht="12.75">
      <c r="A72" s="84"/>
      <c r="B72" s="84"/>
      <c r="C72" s="84"/>
      <c r="D72" s="84"/>
      <c r="E72" s="84"/>
      <c r="F72" s="84"/>
      <c r="G72" s="84"/>
      <c r="H72" s="84"/>
    </row>
    <row r="73" spans="1:8" ht="12.75">
      <c r="A73" s="84"/>
      <c r="B73" s="84"/>
      <c r="C73" s="84"/>
      <c r="D73" s="84"/>
      <c r="E73" s="84"/>
      <c r="F73" s="84"/>
      <c r="G73" s="84"/>
      <c r="H73" s="84"/>
    </row>
    <row r="74" spans="1:8" ht="12.75">
      <c r="A74" s="84"/>
      <c r="B74" s="84"/>
      <c r="C74" s="84"/>
      <c r="D74" s="84"/>
      <c r="E74" s="84"/>
      <c r="F74" s="84"/>
      <c r="G74" s="84"/>
      <c r="H74" s="84"/>
    </row>
    <row r="75" spans="1:8" ht="12.75">
      <c r="A75" s="84"/>
      <c r="B75" s="84"/>
      <c r="C75" s="84"/>
      <c r="D75" s="84"/>
      <c r="E75" s="84"/>
      <c r="F75" s="84"/>
      <c r="G75" s="84"/>
      <c r="H75" s="84"/>
    </row>
    <row r="76" spans="1:8" ht="12.75">
      <c r="A76" s="84"/>
      <c r="B76" s="84"/>
      <c r="C76" s="84"/>
      <c r="D76" s="84"/>
      <c r="E76" s="84"/>
      <c r="F76" s="84"/>
      <c r="G76" s="84"/>
      <c r="H76" s="84"/>
    </row>
    <row r="77" spans="1:8" ht="12.75">
      <c r="A77" s="84"/>
      <c r="B77" s="84"/>
      <c r="C77" s="84"/>
      <c r="D77" s="84"/>
      <c r="E77" s="84"/>
      <c r="F77" s="84"/>
      <c r="G77" s="84"/>
      <c r="H77" s="84"/>
    </row>
    <row r="78" spans="1:8" ht="12.75">
      <c r="A78" s="84"/>
      <c r="B78" s="84"/>
      <c r="C78" s="84"/>
      <c r="D78" s="84"/>
      <c r="E78" s="84"/>
      <c r="F78" s="84"/>
      <c r="G78" s="84"/>
      <c r="H78" s="84"/>
    </row>
    <row r="79" spans="1:8" ht="12.75">
      <c r="A79" s="84"/>
      <c r="B79" s="84"/>
      <c r="C79" s="84"/>
      <c r="D79" s="84"/>
      <c r="E79" s="84"/>
      <c r="F79" s="84"/>
      <c r="G79" s="84"/>
      <c r="H79" s="84"/>
    </row>
    <row r="80" spans="1:8" ht="12.75">
      <c r="A80" s="84"/>
      <c r="B80" s="84"/>
      <c r="C80" s="84"/>
      <c r="D80" s="84"/>
      <c r="E80" s="84"/>
      <c r="F80" s="84"/>
      <c r="G80" s="84"/>
      <c r="H80" s="84"/>
    </row>
    <row r="81" spans="1:8" ht="12.75">
      <c r="A81" s="84"/>
      <c r="B81" s="84"/>
      <c r="C81" s="84"/>
      <c r="D81" s="84"/>
      <c r="E81" s="84"/>
      <c r="F81" s="84"/>
      <c r="G81" s="84"/>
      <c r="H81" s="84"/>
    </row>
    <row r="82" spans="1:8" ht="12.75">
      <c r="A82" s="84"/>
      <c r="B82" s="84"/>
      <c r="C82" s="84"/>
      <c r="D82" s="84"/>
      <c r="E82" s="84"/>
      <c r="F82" s="84"/>
      <c r="G82" s="84"/>
      <c r="H82" s="84"/>
    </row>
    <row r="83" spans="1:8" ht="12.75">
      <c r="A83" s="84"/>
      <c r="B83" s="84"/>
      <c r="C83" s="84"/>
      <c r="D83" s="84"/>
      <c r="E83" s="84"/>
      <c r="F83" s="84"/>
      <c r="G83" s="84"/>
      <c r="H83" s="84"/>
    </row>
    <row r="84" spans="1:8" ht="12.75">
      <c r="A84" s="84"/>
      <c r="B84" s="84"/>
      <c r="C84" s="84"/>
      <c r="D84" s="84"/>
      <c r="E84" s="84"/>
      <c r="F84" s="84"/>
      <c r="G84" s="84"/>
      <c r="H84" s="84"/>
    </row>
    <row r="85" spans="1:8" ht="12.75">
      <c r="A85" s="84"/>
      <c r="B85" s="84"/>
      <c r="C85" s="84"/>
      <c r="D85" s="84"/>
      <c r="E85" s="84"/>
      <c r="F85" s="84"/>
      <c r="G85" s="84"/>
      <c r="H85" s="84"/>
    </row>
    <row r="86" spans="1:8" ht="12.75">
      <c r="A86" s="84"/>
      <c r="B86" s="84"/>
      <c r="C86" s="84"/>
      <c r="D86" s="84"/>
      <c r="E86" s="84"/>
      <c r="F86" s="84"/>
      <c r="G86" s="84"/>
      <c r="H86" s="84"/>
    </row>
    <row r="87" spans="1:8" ht="12.75">
      <c r="A87" s="84"/>
      <c r="B87" s="84"/>
      <c r="C87" s="84"/>
      <c r="D87" s="84"/>
      <c r="E87" s="84"/>
      <c r="F87" s="84"/>
      <c r="G87" s="84"/>
      <c r="H87" s="84"/>
    </row>
    <row r="88" spans="1:8" ht="12.75">
      <c r="A88" s="84"/>
      <c r="B88" s="84"/>
      <c r="C88" s="84"/>
      <c r="D88" s="84"/>
      <c r="E88" s="84"/>
      <c r="F88" s="84"/>
      <c r="G88" s="84"/>
      <c r="H88" s="84"/>
    </row>
    <row r="89" spans="1:8" ht="12.75">
      <c r="A89" s="84"/>
      <c r="B89" s="84"/>
      <c r="C89" s="84"/>
      <c r="D89" s="84"/>
      <c r="E89" s="84"/>
      <c r="F89" s="84"/>
      <c r="G89" s="84"/>
      <c r="H89" s="84"/>
    </row>
    <row r="90" spans="1:8" ht="12.75">
      <c r="A90" s="84"/>
      <c r="B90" s="84"/>
      <c r="C90" s="84"/>
      <c r="D90" s="84"/>
      <c r="E90" s="84"/>
      <c r="F90" s="84"/>
      <c r="G90" s="84"/>
      <c r="H90" s="84"/>
    </row>
    <row r="91" spans="1:8" ht="12.75">
      <c r="A91" s="84"/>
      <c r="B91" s="84"/>
      <c r="C91" s="84"/>
      <c r="D91" s="84"/>
      <c r="E91" s="84"/>
      <c r="F91" s="84"/>
      <c r="G91" s="84"/>
      <c r="H91" s="84"/>
    </row>
    <row r="92" spans="1:8" ht="12.75">
      <c r="A92" s="84"/>
      <c r="B92" s="84"/>
      <c r="C92" s="84"/>
      <c r="D92" s="84"/>
      <c r="E92" s="84"/>
      <c r="F92" s="84"/>
      <c r="G92" s="84"/>
      <c r="H92" s="84"/>
    </row>
    <row r="93" spans="1:8" ht="12.75">
      <c r="A93" s="84"/>
      <c r="B93" s="84"/>
      <c r="C93" s="84"/>
      <c r="D93" s="84"/>
      <c r="E93" s="84"/>
      <c r="F93" s="84"/>
      <c r="G93" s="84"/>
      <c r="H93" s="84"/>
    </row>
    <row r="94" spans="1:8" ht="12.75">
      <c r="A94" s="84"/>
      <c r="B94" s="84"/>
      <c r="C94" s="84"/>
      <c r="D94" s="84"/>
      <c r="E94" s="84"/>
      <c r="F94" s="84"/>
      <c r="G94" s="84"/>
      <c r="H94" s="84"/>
    </row>
    <row r="95" spans="1:8" ht="12.75">
      <c r="A95" s="84"/>
      <c r="B95" s="84"/>
      <c r="C95" s="84"/>
      <c r="D95" s="84"/>
      <c r="E95" s="84"/>
      <c r="F95" s="84"/>
      <c r="G95" s="84"/>
      <c r="H95" s="84"/>
    </row>
    <row r="96" spans="1:8" ht="12.75">
      <c r="A96" s="84"/>
      <c r="B96" s="84"/>
      <c r="C96" s="84"/>
      <c r="D96" s="84"/>
      <c r="E96" s="84"/>
      <c r="F96" s="84"/>
      <c r="G96" s="84"/>
      <c r="H96" s="84"/>
    </row>
    <row r="97" spans="1:8" ht="12.75">
      <c r="A97" s="84"/>
      <c r="B97" s="84"/>
      <c r="C97" s="84"/>
      <c r="D97" s="84"/>
      <c r="E97" s="84"/>
      <c r="F97" s="84"/>
      <c r="G97" s="84"/>
      <c r="H97" s="84"/>
    </row>
    <row r="98" spans="1:8" ht="12.75">
      <c r="A98" s="84"/>
      <c r="B98" s="84"/>
      <c r="C98" s="84"/>
      <c r="D98" s="84"/>
      <c r="E98" s="84"/>
      <c r="F98" s="84"/>
      <c r="G98" s="84"/>
      <c r="H98" s="84"/>
    </row>
    <row r="99" spans="1:8" ht="12.75">
      <c r="A99" s="84"/>
      <c r="B99" s="84"/>
      <c r="C99" s="84"/>
      <c r="D99" s="84"/>
      <c r="E99" s="84"/>
      <c r="F99" s="84"/>
      <c r="G99" s="84"/>
      <c r="H99" s="84"/>
    </row>
    <row r="100" spans="1:8" ht="12.75">
      <c r="A100" s="84"/>
      <c r="B100" s="84"/>
      <c r="C100" s="84"/>
      <c r="D100" s="84"/>
      <c r="E100" s="84"/>
      <c r="F100" s="84"/>
      <c r="G100" s="84"/>
      <c r="H100" s="84"/>
    </row>
    <row r="101" spans="1:8" ht="12.75">
      <c r="A101" s="84"/>
      <c r="B101" s="84"/>
      <c r="C101" s="84"/>
      <c r="D101" s="84"/>
      <c r="E101" s="84"/>
      <c r="F101" s="84"/>
      <c r="G101" s="84"/>
      <c r="H101" s="84"/>
    </row>
    <row r="102" spans="1:8" ht="12.75">
      <c r="A102" s="84"/>
      <c r="B102" s="84"/>
      <c r="C102" s="84"/>
      <c r="D102" s="84"/>
      <c r="E102" s="84"/>
      <c r="F102" s="84"/>
      <c r="G102" s="84"/>
      <c r="H102" s="84"/>
    </row>
    <row r="103" spans="1:8" ht="12.75">
      <c r="A103" s="84"/>
      <c r="B103" s="84"/>
      <c r="C103" s="84"/>
      <c r="D103" s="84"/>
      <c r="E103" s="84"/>
      <c r="F103" s="84"/>
      <c r="G103" s="84"/>
      <c r="H103" s="84"/>
    </row>
    <row r="104" spans="1:8" ht="12.75">
      <c r="A104" s="84"/>
      <c r="B104" s="84"/>
      <c r="C104" s="84"/>
      <c r="D104" s="84"/>
      <c r="E104" s="84"/>
      <c r="F104" s="84"/>
      <c r="G104" s="84"/>
      <c r="H104" s="84"/>
    </row>
    <row r="105" spans="1:8" ht="12.75">
      <c r="A105" s="84"/>
      <c r="B105" s="84"/>
      <c r="C105" s="84"/>
      <c r="D105" s="84"/>
      <c r="E105" s="84"/>
      <c r="F105" s="84"/>
      <c r="G105" s="84"/>
      <c r="H105" s="84"/>
    </row>
    <row r="106" spans="1:8" ht="12.75">
      <c r="A106" s="84"/>
      <c r="B106" s="84"/>
      <c r="C106" s="84"/>
      <c r="D106" s="84"/>
      <c r="E106" s="84"/>
      <c r="F106" s="84"/>
      <c r="G106" s="84"/>
      <c r="H106" s="84"/>
    </row>
    <row r="107" spans="1:8" ht="12.75">
      <c r="A107" s="84"/>
      <c r="B107" s="84"/>
      <c r="C107" s="84"/>
      <c r="D107" s="84"/>
      <c r="E107" s="84"/>
      <c r="F107" s="84"/>
      <c r="G107" s="84"/>
      <c r="H107" s="84"/>
    </row>
    <row r="108" spans="1:8" ht="12.75">
      <c r="A108" s="84"/>
      <c r="B108" s="84"/>
      <c r="C108" s="84"/>
      <c r="D108" s="84"/>
      <c r="E108" s="84"/>
      <c r="F108" s="84"/>
      <c r="G108" s="84"/>
      <c r="H108" s="84"/>
    </row>
    <row r="109" spans="1:8" ht="12.75">
      <c r="A109" s="84"/>
      <c r="B109" s="84"/>
      <c r="C109" s="84"/>
      <c r="D109" s="84"/>
      <c r="E109" s="84"/>
      <c r="F109" s="84"/>
      <c r="G109" s="84"/>
      <c r="H109" s="84"/>
    </row>
    <row r="110" spans="1:8" ht="12.75">
      <c r="A110" s="84"/>
      <c r="B110" s="84"/>
      <c r="C110" s="84"/>
      <c r="D110" s="84"/>
      <c r="E110" s="84"/>
      <c r="F110" s="84"/>
      <c r="G110" s="84"/>
      <c r="H110" s="84"/>
    </row>
    <row r="111" spans="1:8" ht="12.75">
      <c r="A111" s="84"/>
      <c r="B111" s="84"/>
      <c r="C111" s="84"/>
      <c r="D111" s="84"/>
      <c r="E111" s="84"/>
      <c r="F111" s="84"/>
      <c r="G111" s="84"/>
      <c r="H111" s="84"/>
    </row>
    <row r="112" spans="1:8" ht="12.75">
      <c r="A112" s="84"/>
      <c r="B112" s="84"/>
      <c r="C112" s="84"/>
      <c r="D112" s="84"/>
      <c r="E112" s="84"/>
      <c r="F112" s="84"/>
      <c r="G112" s="84"/>
      <c r="H112" s="84"/>
    </row>
    <row r="113" spans="1:8" ht="12.75">
      <c r="A113" s="84"/>
      <c r="B113" s="84"/>
      <c r="C113" s="84"/>
      <c r="D113" s="84"/>
      <c r="E113" s="84"/>
      <c r="F113" s="84"/>
      <c r="G113" s="84"/>
      <c r="H113" s="84"/>
    </row>
    <row r="114" spans="1:8" ht="12.75">
      <c r="A114" s="84"/>
      <c r="B114" s="84"/>
      <c r="C114" s="84"/>
      <c r="D114" s="84"/>
      <c r="E114" s="84"/>
      <c r="F114" s="84"/>
      <c r="G114" s="84"/>
      <c r="H114" s="84"/>
    </row>
    <row r="115" spans="1:8" ht="12.75">
      <c r="A115" s="84"/>
      <c r="B115" s="84"/>
      <c r="C115" s="84"/>
      <c r="D115" s="84"/>
      <c r="E115" s="84"/>
      <c r="F115" s="84"/>
      <c r="G115" s="84"/>
      <c r="H115" s="84"/>
    </row>
    <row r="116" spans="1:8" ht="12.75">
      <c r="A116" s="84"/>
      <c r="B116" s="84"/>
      <c r="C116" s="84"/>
      <c r="D116" s="84"/>
      <c r="E116" s="84"/>
      <c r="F116" s="84"/>
      <c r="G116" s="84"/>
      <c r="H116" s="84"/>
    </row>
    <row r="117" spans="1:8" ht="12.75">
      <c r="A117" s="84"/>
      <c r="B117" s="84"/>
      <c r="C117" s="84"/>
      <c r="D117" s="84"/>
      <c r="E117" s="84"/>
      <c r="F117" s="84"/>
      <c r="G117" s="84"/>
      <c r="H117" s="84"/>
    </row>
    <row r="118" spans="1:8" ht="12.75">
      <c r="A118" s="84"/>
      <c r="B118" s="84"/>
      <c r="C118" s="84"/>
      <c r="D118" s="84"/>
      <c r="E118" s="84"/>
      <c r="F118" s="84"/>
      <c r="G118" s="84"/>
      <c r="H118" s="84"/>
    </row>
    <row r="119" spans="1:8" ht="12.75">
      <c r="A119" s="84"/>
      <c r="B119" s="84"/>
      <c r="C119" s="84"/>
      <c r="D119" s="84"/>
      <c r="E119" s="84"/>
      <c r="F119" s="84"/>
      <c r="G119" s="84"/>
      <c r="H119" s="84"/>
    </row>
    <row r="120" spans="1:8" ht="12.75">
      <c r="A120" s="84"/>
      <c r="B120" s="84"/>
      <c r="C120" s="84"/>
      <c r="D120" s="84"/>
      <c r="E120" s="84"/>
      <c r="F120" s="84"/>
      <c r="G120" s="84"/>
      <c r="H120" s="84"/>
    </row>
    <row r="121" spans="1:8" ht="12.75">
      <c r="A121" s="84"/>
      <c r="B121" s="84"/>
      <c r="C121" s="84"/>
      <c r="D121" s="84"/>
      <c r="E121" s="84"/>
      <c r="F121" s="84"/>
      <c r="G121" s="84"/>
      <c r="H121" s="84"/>
    </row>
    <row r="122" spans="1:8" ht="12.75">
      <c r="A122" s="84"/>
      <c r="B122" s="84"/>
      <c r="C122" s="84"/>
      <c r="D122" s="84"/>
      <c r="E122" s="84"/>
      <c r="F122" s="84"/>
      <c r="G122" s="84"/>
      <c r="H122" s="84"/>
    </row>
    <row r="123" spans="1:8" ht="12.75">
      <c r="A123" s="84"/>
      <c r="B123" s="84"/>
      <c r="C123" s="84"/>
      <c r="D123" s="84"/>
      <c r="E123" s="84"/>
      <c r="F123" s="84"/>
      <c r="G123" s="84"/>
      <c r="H123" s="84"/>
    </row>
    <row r="124" spans="1:8" ht="12.75">
      <c r="A124" s="84"/>
      <c r="B124" s="84"/>
      <c r="C124" s="84"/>
      <c r="D124" s="84"/>
      <c r="E124" s="84"/>
      <c r="F124" s="84"/>
      <c r="G124" s="84"/>
      <c r="H124" s="84"/>
    </row>
    <row r="125" spans="1:8" ht="12.75">
      <c r="A125" s="84"/>
      <c r="B125" s="84"/>
      <c r="C125" s="84"/>
      <c r="D125" s="84"/>
      <c r="E125" s="84"/>
      <c r="F125" s="84"/>
      <c r="G125" s="84"/>
      <c r="H125" s="84"/>
    </row>
    <row r="126" spans="1:8" ht="12.75">
      <c r="A126" s="84"/>
      <c r="B126" s="84"/>
      <c r="C126" s="84"/>
      <c r="D126" s="84"/>
      <c r="E126" s="84"/>
      <c r="F126" s="84"/>
      <c r="G126" s="84"/>
      <c r="H126" s="84"/>
    </row>
    <row r="127" spans="1:8" ht="12.75">
      <c r="A127" s="84"/>
      <c r="B127" s="84"/>
      <c r="C127" s="84"/>
      <c r="D127" s="84"/>
      <c r="E127" s="84"/>
      <c r="F127" s="84"/>
      <c r="G127" s="84"/>
      <c r="H127" s="84"/>
    </row>
    <row r="128" spans="1:8" ht="12.75">
      <c r="A128" s="84"/>
      <c r="B128" s="84"/>
      <c r="C128" s="84"/>
      <c r="D128" s="84"/>
      <c r="E128" s="84"/>
      <c r="F128" s="84"/>
      <c r="G128" s="84"/>
      <c r="H128" s="84"/>
    </row>
    <row r="129" spans="1:8" ht="12.75">
      <c r="A129" s="84"/>
      <c r="B129" s="84"/>
      <c r="C129" s="84"/>
      <c r="D129" s="84"/>
      <c r="E129" s="84"/>
      <c r="F129" s="84"/>
      <c r="G129" s="84"/>
      <c r="H129" s="84"/>
    </row>
    <row r="130" spans="1:8" ht="12.75">
      <c r="A130" s="84"/>
      <c r="B130" s="84"/>
      <c r="C130" s="84"/>
      <c r="D130" s="84"/>
      <c r="E130" s="84"/>
      <c r="F130" s="84"/>
      <c r="G130" s="84"/>
      <c r="H130" s="84"/>
    </row>
    <row r="131" spans="1:8" ht="12.75">
      <c r="A131" s="84"/>
      <c r="B131" s="84"/>
      <c r="C131" s="84"/>
      <c r="D131" s="84"/>
      <c r="E131" s="84"/>
      <c r="F131" s="84"/>
      <c r="G131" s="84"/>
      <c r="H131" s="84"/>
    </row>
    <row r="132" spans="1:8" ht="12.75">
      <c r="A132" s="84"/>
      <c r="B132" s="84"/>
      <c r="C132" s="84"/>
      <c r="D132" s="84"/>
      <c r="E132" s="84"/>
      <c r="F132" s="84"/>
      <c r="G132" s="84"/>
      <c r="H132" s="84"/>
    </row>
    <row r="133" spans="1:8" ht="12.75">
      <c r="A133" s="84"/>
      <c r="B133" s="84"/>
      <c r="C133" s="84"/>
      <c r="D133" s="84"/>
      <c r="E133" s="84"/>
      <c r="F133" s="84"/>
      <c r="G133" s="84"/>
      <c r="H133" s="84"/>
    </row>
    <row r="134" spans="1:8" ht="12.75">
      <c r="A134" s="84"/>
      <c r="B134" s="84"/>
      <c r="C134" s="84"/>
      <c r="D134" s="84"/>
      <c r="E134" s="84"/>
      <c r="F134" s="84"/>
      <c r="G134" s="84"/>
      <c r="H134" s="84"/>
    </row>
    <row r="135" spans="1:8" ht="12.75">
      <c r="A135" s="84"/>
      <c r="B135" s="84"/>
      <c r="C135" s="84"/>
      <c r="D135" s="84"/>
      <c r="E135" s="84"/>
      <c r="F135" s="84"/>
      <c r="G135" s="84"/>
      <c r="H135" s="84"/>
    </row>
    <row r="136" spans="1:8" ht="12.75">
      <c r="A136" s="84"/>
      <c r="B136" s="84"/>
      <c r="C136" s="84"/>
      <c r="D136" s="84"/>
      <c r="E136" s="84"/>
      <c r="F136" s="84"/>
      <c r="G136" s="84"/>
      <c r="H136" s="84"/>
    </row>
    <row r="137" spans="1:8" ht="12.75">
      <c r="A137" s="84"/>
      <c r="B137" s="84"/>
      <c r="C137" s="84"/>
      <c r="D137" s="84"/>
      <c r="E137" s="84"/>
      <c r="F137" s="84"/>
      <c r="G137" s="84"/>
      <c r="H137" s="84"/>
    </row>
    <row r="138" spans="1:8" ht="12.75">
      <c r="A138" s="84"/>
      <c r="B138" s="84"/>
      <c r="C138" s="84"/>
      <c r="D138" s="84"/>
      <c r="E138" s="84"/>
      <c r="F138" s="84"/>
      <c r="G138" s="84"/>
      <c r="H138" s="84"/>
    </row>
    <row r="139" spans="1:8" ht="12.75">
      <c r="A139" s="84"/>
      <c r="B139" s="84"/>
      <c r="C139" s="84"/>
      <c r="D139" s="84"/>
      <c r="E139" s="84"/>
      <c r="F139" s="84"/>
      <c r="G139" s="84"/>
      <c r="H139" s="84"/>
    </row>
    <row r="140" spans="1:8" ht="12.75">
      <c r="A140" s="84"/>
      <c r="B140" s="84"/>
      <c r="C140" s="84"/>
      <c r="D140" s="84"/>
      <c r="E140" s="84"/>
      <c r="F140" s="84"/>
      <c r="G140" s="84"/>
      <c r="H140" s="84"/>
    </row>
    <row r="141" spans="1:8" ht="12.75">
      <c r="A141" s="84"/>
      <c r="B141" s="84"/>
      <c r="C141" s="84"/>
      <c r="D141" s="84"/>
      <c r="E141" s="84"/>
      <c r="F141" s="84"/>
      <c r="G141" s="84"/>
      <c r="H141" s="84"/>
    </row>
    <row r="142" spans="1:8" ht="12.75">
      <c r="A142" s="84"/>
      <c r="B142" s="84"/>
      <c r="C142" s="84"/>
      <c r="D142" s="84"/>
      <c r="E142" s="84"/>
      <c r="F142" s="84"/>
      <c r="G142" s="84"/>
      <c r="H142" s="84"/>
    </row>
    <row r="143" spans="1:8" ht="12.75">
      <c r="A143" s="84"/>
      <c r="B143" s="84"/>
      <c r="C143" s="84"/>
      <c r="D143" s="84"/>
      <c r="E143" s="84"/>
      <c r="F143" s="84"/>
      <c r="G143" s="84"/>
      <c r="H143" s="84"/>
    </row>
    <row r="144" spans="1:8" ht="12.75">
      <c r="A144" s="84"/>
      <c r="B144" s="84"/>
      <c r="C144" s="84"/>
      <c r="D144" s="84"/>
      <c r="E144" s="84"/>
      <c r="F144" s="84"/>
      <c r="G144" s="84"/>
      <c r="H144" s="84"/>
    </row>
    <row r="145" spans="1:8" ht="12.75">
      <c r="A145" s="84"/>
      <c r="B145" s="84"/>
      <c r="C145" s="84"/>
      <c r="D145" s="84"/>
      <c r="E145" s="84"/>
      <c r="F145" s="84"/>
      <c r="G145" s="84"/>
      <c r="H145" s="84"/>
    </row>
    <row r="146" spans="1:8" ht="12.75">
      <c r="A146" s="84"/>
      <c r="B146" s="84"/>
      <c r="C146" s="84"/>
      <c r="D146" s="84"/>
      <c r="E146" s="84"/>
      <c r="F146" s="84"/>
      <c r="G146" s="84"/>
      <c r="H146" s="84"/>
    </row>
    <row r="147" spans="1:8" ht="12.75">
      <c r="A147" s="84"/>
      <c r="B147" s="84"/>
      <c r="C147" s="84"/>
      <c r="D147" s="84"/>
      <c r="E147" s="84"/>
      <c r="F147" s="84"/>
      <c r="G147" s="84"/>
      <c r="H147" s="84"/>
    </row>
    <row r="148" spans="1:8" ht="12.75">
      <c r="A148" s="84"/>
      <c r="B148" s="84"/>
      <c r="C148" s="84"/>
      <c r="D148" s="84"/>
      <c r="E148" s="84"/>
      <c r="F148" s="84"/>
      <c r="G148" s="84"/>
      <c r="H148" s="84"/>
    </row>
    <row r="149" spans="1:8" ht="12.75">
      <c r="A149" s="84"/>
      <c r="B149" s="84"/>
      <c r="C149" s="84"/>
      <c r="D149" s="84"/>
      <c r="E149" s="84"/>
      <c r="F149" s="84"/>
      <c r="G149" s="84"/>
      <c r="H149" s="84"/>
    </row>
    <row r="150" spans="1:8" ht="12.75">
      <c r="A150" s="84"/>
      <c r="B150" s="84"/>
      <c r="C150" s="84"/>
      <c r="D150" s="84"/>
      <c r="E150" s="84"/>
      <c r="F150" s="84"/>
      <c r="G150" s="84"/>
      <c r="H150" s="84"/>
    </row>
    <row r="151" spans="1:8" ht="12.75">
      <c r="A151" s="84"/>
      <c r="B151" s="84"/>
      <c r="C151" s="84"/>
      <c r="D151" s="84"/>
      <c r="E151" s="84"/>
      <c r="F151" s="84"/>
      <c r="G151" s="84"/>
      <c r="H151" s="84"/>
    </row>
    <row r="152" spans="1:8" ht="12.75">
      <c r="A152" s="84"/>
      <c r="B152" s="84"/>
      <c r="C152" s="84"/>
      <c r="D152" s="84"/>
      <c r="E152" s="84"/>
      <c r="F152" s="84"/>
      <c r="G152" s="84"/>
      <c r="H152" s="84"/>
    </row>
    <row r="153" spans="1:8" ht="12.75">
      <c r="A153" s="84"/>
      <c r="B153" s="84"/>
      <c r="C153" s="84"/>
      <c r="D153" s="84"/>
      <c r="E153" s="84"/>
      <c r="F153" s="84"/>
      <c r="G153" s="84"/>
      <c r="H153" s="84"/>
    </row>
    <row r="154" spans="1:8" ht="12.75">
      <c r="A154" s="84"/>
      <c r="B154" s="84"/>
      <c r="C154" s="84"/>
      <c r="D154" s="84"/>
      <c r="E154" s="84"/>
      <c r="F154" s="84"/>
      <c r="G154" s="84"/>
      <c r="H154" s="84"/>
    </row>
    <row r="155" spans="1:8" ht="12.75">
      <c r="A155" s="84"/>
      <c r="B155" s="84"/>
      <c r="C155" s="84"/>
      <c r="D155" s="84"/>
      <c r="E155" s="84"/>
      <c r="F155" s="84"/>
      <c r="G155" s="84"/>
      <c r="H155" s="84"/>
    </row>
    <row r="156" spans="1:8" ht="12.75">
      <c r="A156" s="84"/>
      <c r="B156" s="84"/>
      <c r="C156" s="84"/>
      <c r="D156" s="84"/>
      <c r="E156" s="84"/>
      <c r="F156" s="84"/>
      <c r="G156" s="84"/>
      <c r="H156" s="84"/>
    </row>
    <row r="157" spans="1:8" ht="12.75">
      <c r="A157" s="84"/>
      <c r="B157" s="84"/>
      <c r="C157" s="84"/>
      <c r="D157" s="84"/>
      <c r="E157" s="84"/>
      <c r="F157" s="84"/>
      <c r="G157" s="84"/>
      <c r="H157" s="84"/>
    </row>
    <row r="158" spans="1:8" ht="12.75">
      <c r="A158" s="84"/>
      <c r="B158" s="84"/>
      <c r="C158" s="84"/>
      <c r="D158" s="84"/>
      <c r="E158" s="84"/>
      <c r="F158" s="84"/>
      <c r="G158" s="84"/>
      <c r="H158" s="84"/>
    </row>
    <row r="159" spans="1:8" ht="12.75">
      <c r="A159" s="84"/>
      <c r="B159" s="84"/>
      <c r="C159" s="84"/>
      <c r="D159" s="84"/>
      <c r="E159" s="84"/>
      <c r="F159" s="84"/>
      <c r="G159" s="84"/>
      <c r="H159" s="84"/>
    </row>
    <row r="160" spans="1:8" ht="12.75">
      <c r="A160" s="84"/>
      <c r="B160" s="84"/>
      <c r="C160" s="84"/>
      <c r="D160" s="84"/>
      <c r="E160" s="84"/>
      <c r="F160" s="84"/>
      <c r="G160" s="84"/>
      <c r="H160" s="84"/>
    </row>
    <row r="161" spans="1:8" ht="12.75">
      <c r="A161" s="84"/>
      <c r="B161" s="84"/>
      <c r="C161" s="84"/>
      <c r="D161" s="84"/>
      <c r="E161" s="84"/>
      <c r="F161" s="84"/>
      <c r="G161" s="84"/>
      <c r="H161" s="84"/>
    </row>
    <row r="162" spans="1:8" ht="12.75">
      <c r="A162" s="84"/>
      <c r="B162" s="84"/>
      <c r="C162" s="84"/>
      <c r="D162" s="84"/>
      <c r="E162" s="84"/>
      <c r="F162" s="84"/>
      <c r="G162" s="84"/>
      <c r="H162" s="84"/>
    </row>
    <row r="163" spans="1:8" ht="12.75">
      <c r="A163" s="84"/>
      <c r="B163" s="84"/>
      <c r="C163" s="84"/>
      <c r="D163" s="84"/>
      <c r="E163" s="84"/>
      <c r="F163" s="84"/>
      <c r="G163" s="84"/>
      <c r="H163" s="84"/>
    </row>
    <row r="164" spans="1:8" ht="12.75">
      <c r="A164" s="84"/>
      <c r="B164" s="84"/>
      <c r="C164" s="84"/>
      <c r="D164" s="84"/>
      <c r="E164" s="84"/>
      <c r="F164" s="84"/>
      <c r="G164" s="84"/>
      <c r="H164" s="84"/>
    </row>
    <row r="165" spans="1:8" ht="12.75">
      <c r="A165" s="84"/>
      <c r="B165" s="84"/>
      <c r="C165" s="84"/>
      <c r="D165" s="84"/>
      <c r="E165" s="84"/>
      <c r="F165" s="84"/>
      <c r="G165" s="84"/>
      <c r="H165" s="84"/>
    </row>
    <row r="166" spans="1:8" ht="12.75">
      <c r="A166" s="84"/>
      <c r="B166" s="84"/>
      <c r="C166" s="84"/>
      <c r="D166" s="84"/>
      <c r="E166" s="84"/>
      <c r="F166" s="84"/>
      <c r="G166" s="84"/>
      <c r="H166" s="84"/>
    </row>
    <row r="167" spans="1:8" ht="12.75">
      <c r="A167" s="84"/>
      <c r="B167" s="84"/>
      <c r="C167" s="84"/>
      <c r="D167" s="84"/>
      <c r="E167" s="84"/>
      <c r="F167" s="84"/>
      <c r="G167" s="84"/>
      <c r="H167" s="84"/>
    </row>
    <row r="168" spans="1:8" ht="12.75">
      <c r="A168" s="84"/>
      <c r="B168" s="84"/>
      <c r="C168" s="84"/>
      <c r="D168" s="84"/>
      <c r="E168" s="84"/>
      <c r="F168" s="84"/>
      <c r="G168" s="84"/>
      <c r="H168" s="84"/>
    </row>
    <row r="169" spans="1:8" ht="12.75">
      <c r="A169" s="84"/>
      <c r="B169" s="84"/>
      <c r="C169" s="84"/>
      <c r="D169" s="84"/>
      <c r="E169" s="84"/>
      <c r="F169" s="84"/>
      <c r="G169" s="84"/>
      <c r="H169" s="84"/>
    </row>
    <row r="170" spans="1:8" ht="12.75">
      <c r="A170" s="84"/>
      <c r="B170" s="84"/>
      <c r="C170" s="84"/>
      <c r="D170" s="84"/>
      <c r="E170" s="84"/>
      <c r="F170" s="84"/>
      <c r="G170" s="84"/>
      <c r="H170" s="84"/>
    </row>
    <row r="171" spans="1:8" ht="12.75">
      <c r="A171" s="84"/>
      <c r="B171" s="84"/>
      <c r="C171" s="84"/>
      <c r="D171" s="84"/>
      <c r="E171" s="84"/>
      <c r="F171" s="84"/>
      <c r="G171" s="84"/>
      <c r="H171" s="84"/>
    </row>
    <row r="172" spans="1:8" ht="12.75">
      <c r="A172" s="84"/>
      <c r="B172" s="84"/>
      <c r="C172" s="84"/>
      <c r="D172" s="84"/>
      <c r="E172" s="84"/>
      <c r="F172" s="84"/>
      <c r="G172" s="84"/>
      <c r="H172" s="84"/>
    </row>
    <row r="173" spans="1:8" ht="12.75">
      <c r="A173" s="84"/>
      <c r="B173" s="84"/>
      <c r="C173" s="84"/>
      <c r="D173" s="84"/>
      <c r="E173" s="84"/>
      <c r="F173" s="84"/>
      <c r="G173" s="84"/>
      <c r="H173" s="84"/>
    </row>
    <row r="174" spans="1:8" ht="12.75">
      <c r="A174" s="84"/>
      <c r="B174" s="84"/>
      <c r="C174" s="84"/>
      <c r="D174" s="84"/>
      <c r="E174" s="84"/>
      <c r="F174" s="84"/>
      <c r="G174" s="84"/>
      <c r="H174" s="84"/>
    </row>
  </sheetData>
  <sheetProtection selectLockedCells="1" selectUnlockedCells="1"/>
  <mergeCells count="13">
    <mergeCell ref="C1:H1"/>
    <mergeCell ref="C2:H2"/>
    <mergeCell ref="B3:H3"/>
    <mergeCell ref="C4:H4"/>
    <mergeCell ref="C5:H5"/>
    <mergeCell ref="G6:H6"/>
    <mergeCell ref="B7:G7"/>
    <mergeCell ref="A8:H8"/>
    <mergeCell ref="A9:H9"/>
    <mergeCell ref="G11:H11"/>
    <mergeCell ref="A44:E44"/>
    <mergeCell ref="A45:F45"/>
    <mergeCell ref="A46:H46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N15" sqref="N15"/>
    </sheetView>
  </sheetViews>
  <sheetFormatPr defaultColWidth="9.00390625" defaultRowHeight="12.75"/>
  <cols>
    <col min="1" max="1" width="2.125" style="0" customWidth="1"/>
    <col min="2" max="2" width="25.375" style="0" customWidth="1"/>
    <col min="3" max="3" width="3.875" style="0" customWidth="1"/>
    <col min="4" max="4" width="2.625" style="0" customWidth="1"/>
    <col min="5" max="5" width="3.25390625" style="0" customWidth="1"/>
    <col min="6" max="6" width="6.875" style="0" customWidth="1"/>
    <col min="7" max="7" width="3.375" style="0" customWidth="1"/>
    <col min="8" max="8" width="11.625" style="0" customWidth="1"/>
    <col min="9" max="9" width="11.00390625" style="0" customWidth="1"/>
    <col min="10" max="10" width="11.75390625" style="0" customWidth="1"/>
    <col min="11" max="11" width="5.25390625" style="0" customWidth="1"/>
  </cols>
  <sheetData>
    <row r="1" spans="4:11" ht="12.75">
      <c r="D1" s="1" t="s">
        <v>162</v>
      </c>
      <c r="E1" s="1"/>
      <c r="F1" s="1"/>
      <c r="G1" s="1"/>
      <c r="H1" s="1"/>
      <c r="I1" s="1"/>
      <c r="J1" s="1"/>
      <c r="K1" s="1"/>
    </row>
    <row r="2" spans="4:11" ht="18.75" customHeight="1">
      <c r="D2" s="2" t="s">
        <v>1</v>
      </c>
      <c r="E2" s="2"/>
      <c r="F2" s="2"/>
      <c r="G2" s="2"/>
      <c r="H2" s="2"/>
      <c r="I2" s="2"/>
      <c r="J2" s="2"/>
      <c r="K2" s="2"/>
    </row>
    <row r="3" spans="2:11" ht="12.7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4:11" ht="12.75">
      <c r="D4" s="1" t="s">
        <v>3</v>
      </c>
      <c r="E4" s="1"/>
      <c r="F4" s="1"/>
      <c r="G4" s="1"/>
      <c r="H4" s="1"/>
      <c r="I4" s="1"/>
      <c r="J4" s="1"/>
      <c r="K4" s="1"/>
    </row>
    <row r="5" spans="4:11" ht="12.75">
      <c r="D5" s="1" t="s">
        <v>163</v>
      </c>
      <c r="E5" s="1"/>
      <c r="F5" s="1"/>
      <c r="G5" s="1"/>
      <c r="H5" s="1"/>
      <c r="I5" s="1"/>
      <c r="J5" s="1"/>
      <c r="K5" s="1"/>
    </row>
    <row r="6" spans="9:11" ht="12.75">
      <c r="I6" s="35"/>
      <c r="J6" s="35"/>
      <c r="K6" s="35"/>
    </row>
    <row r="7" ht="12.75" hidden="1"/>
    <row r="8" spans="1:11" ht="12.75" customHeight="1">
      <c r="A8" s="38" t="s">
        <v>164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8.75" customHeight="1">
      <c r="A9" s="38" t="s">
        <v>165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.75" customHeight="1">
      <c r="A10" s="38" t="s">
        <v>166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6.75" customHeight="1" hidden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5" customHeight="1">
      <c r="A12" s="32"/>
      <c r="B12" s="32"/>
      <c r="C12" s="32"/>
      <c r="D12" s="32"/>
      <c r="E12" s="32"/>
      <c r="F12" s="32"/>
      <c r="G12" s="32"/>
      <c r="H12" s="32"/>
      <c r="I12" s="86"/>
      <c r="J12" s="32"/>
      <c r="K12" s="87" t="s">
        <v>167</v>
      </c>
    </row>
    <row r="13" spans="1:11" ht="120.75" customHeight="1">
      <c r="A13" s="88" t="s">
        <v>168</v>
      </c>
      <c r="B13" s="89" t="s">
        <v>169</v>
      </c>
      <c r="C13" s="89"/>
      <c r="D13" s="89" t="s">
        <v>170</v>
      </c>
      <c r="E13" s="89" t="s">
        <v>115</v>
      </c>
      <c r="F13" s="89" t="s">
        <v>171</v>
      </c>
      <c r="G13" s="89" t="s">
        <v>172</v>
      </c>
      <c r="H13" s="89" t="s">
        <v>173</v>
      </c>
      <c r="I13" s="90" t="s">
        <v>174</v>
      </c>
      <c r="J13" s="89" t="s">
        <v>175</v>
      </c>
      <c r="K13" s="89" t="s">
        <v>176</v>
      </c>
    </row>
    <row r="14" spans="1:11" ht="12.75">
      <c r="A14" s="91"/>
      <c r="B14" s="92" t="s">
        <v>14</v>
      </c>
      <c r="C14" s="93"/>
      <c r="D14" s="13"/>
      <c r="E14" s="13"/>
      <c r="F14" s="13"/>
      <c r="G14" s="13"/>
      <c r="H14" s="94">
        <f>SUM(H15+H42+H66+H96+H138+H142+H168+H181+H200)</f>
        <v>227752.39999999997</v>
      </c>
      <c r="I14" s="94">
        <f>SUM(I15+I42+I66+I96+I138+I142+I168+I181+I200)</f>
        <v>227752.39999999997</v>
      </c>
      <c r="J14" s="94">
        <f>SUM(J15+J42+J66+J96+J138+J142+J168+J181+J200)</f>
        <v>214860.6</v>
      </c>
      <c r="K14" s="95">
        <f aca="true" t="shared" si="0" ref="K14:K26">J14/I14*100</f>
        <v>94.33955470941252</v>
      </c>
    </row>
    <row r="15" spans="1:11" ht="12.75">
      <c r="A15" s="96">
        <v>1</v>
      </c>
      <c r="B15" s="53" t="s">
        <v>120</v>
      </c>
      <c r="C15" s="97">
        <v>992</v>
      </c>
      <c r="D15" s="98" t="s">
        <v>121</v>
      </c>
      <c r="E15" s="99"/>
      <c r="F15" s="99"/>
      <c r="G15" s="99"/>
      <c r="H15" s="100">
        <f>H16+H19+H28+H25</f>
        <v>37471.799999999996</v>
      </c>
      <c r="I15" s="100">
        <f>I16+I19+I28+I25</f>
        <v>37471.799999999996</v>
      </c>
      <c r="J15" s="100">
        <f>J16+J19+J28+J25</f>
        <v>36934.7</v>
      </c>
      <c r="K15" s="95">
        <f t="shared" si="0"/>
        <v>98.56665545823793</v>
      </c>
    </row>
    <row r="16" spans="1:11" ht="74.25" customHeight="1">
      <c r="A16" s="101"/>
      <c r="B16" s="58" t="s">
        <v>177</v>
      </c>
      <c r="C16" s="102">
        <v>992</v>
      </c>
      <c r="D16" s="103" t="s">
        <v>121</v>
      </c>
      <c r="E16" s="103" t="s">
        <v>123</v>
      </c>
      <c r="F16" s="103"/>
      <c r="G16" s="103"/>
      <c r="H16" s="104">
        <f aca="true" t="shared" si="1" ref="H16:J17">H17</f>
        <v>1018.7</v>
      </c>
      <c r="I16" s="104">
        <f t="shared" si="1"/>
        <v>1018.7</v>
      </c>
      <c r="J16" s="104">
        <f t="shared" si="1"/>
        <v>972.6</v>
      </c>
      <c r="K16" s="105">
        <f t="shared" si="0"/>
        <v>95.4746245214489</v>
      </c>
    </row>
    <row r="17" spans="1:11" ht="42.75" customHeight="1">
      <c r="A17" s="101"/>
      <c r="B17" s="49" t="s">
        <v>178</v>
      </c>
      <c r="C17" s="102">
        <v>992</v>
      </c>
      <c r="D17" s="106" t="s">
        <v>121</v>
      </c>
      <c r="E17" s="106" t="s">
        <v>123</v>
      </c>
      <c r="F17" s="106" t="s">
        <v>179</v>
      </c>
      <c r="G17" s="106"/>
      <c r="H17" s="104">
        <f t="shared" si="1"/>
        <v>1018.7</v>
      </c>
      <c r="I17" s="104">
        <f t="shared" si="1"/>
        <v>1018.7</v>
      </c>
      <c r="J17" s="104">
        <f t="shared" si="1"/>
        <v>972.6</v>
      </c>
      <c r="K17" s="105">
        <f t="shared" si="0"/>
        <v>95.4746245214489</v>
      </c>
    </row>
    <row r="18" spans="1:11" ht="44.25" customHeight="1">
      <c r="A18" s="101"/>
      <c r="B18" s="49" t="s">
        <v>180</v>
      </c>
      <c r="C18" s="102">
        <v>992</v>
      </c>
      <c r="D18" s="106" t="s">
        <v>121</v>
      </c>
      <c r="E18" s="106" t="s">
        <v>123</v>
      </c>
      <c r="F18" s="106" t="s">
        <v>179</v>
      </c>
      <c r="G18" s="106" t="s">
        <v>181</v>
      </c>
      <c r="H18" s="104">
        <v>1018.7</v>
      </c>
      <c r="I18" s="104">
        <f>SUM(H18)</f>
        <v>1018.7</v>
      </c>
      <c r="J18" s="104">
        <v>972.6</v>
      </c>
      <c r="K18" s="105">
        <f t="shared" si="0"/>
        <v>95.4746245214489</v>
      </c>
    </row>
    <row r="19" spans="1:11" ht="102" customHeight="1">
      <c r="A19" s="101"/>
      <c r="B19" s="58" t="s">
        <v>182</v>
      </c>
      <c r="C19" s="102">
        <v>992</v>
      </c>
      <c r="D19" s="103" t="s">
        <v>121</v>
      </c>
      <c r="E19" s="103" t="s">
        <v>125</v>
      </c>
      <c r="F19" s="103"/>
      <c r="G19" s="103"/>
      <c r="H19" s="104">
        <f>H20</f>
        <v>29438.8</v>
      </c>
      <c r="I19" s="104">
        <f>I20</f>
        <v>29438.8</v>
      </c>
      <c r="J19" s="104">
        <f>J20</f>
        <v>29224.4</v>
      </c>
      <c r="K19" s="105">
        <f t="shared" si="0"/>
        <v>99.27170944467846</v>
      </c>
    </row>
    <row r="20" spans="1:11" ht="48" customHeight="1">
      <c r="A20" s="101"/>
      <c r="B20" s="58" t="s">
        <v>178</v>
      </c>
      <c r="C20" s="102">
        <v>992</v>
      </c>
      <c r="D20" s="103" t="s">
        <v>121</v>
      </c>
      <c r="E20" s="103" t="s">
        <v>125</v>
      </c>
      <c r="F20" s="103" t="s">
        <v>183</v>
      </c>
      <c r="G20" s="103"/>
      <c r="H20" s="104">
        <f>SUM(H21+H23)</f>
        <v>29438.8</v>
      </c>
      <c r="I20" s="104">
        <f>SUM(H20)</f>
        <v>29438.8</v>
      </c>
      <c r="J20" s="104">
        <f>J21+J23</f>
        <v>29224.4</v>
      </c>
      <c r="K20" s="105">
        <f t="shared" si="0"/>
        <v>99.27170944467846</v>
      </c>
    </row>
    <row r="21" spans="1:11" ht="12.75">
      <c r="A21" s="101"/>
      <c r="B21" s="58" t="s">
        <v>184</v>
      </c>
      <c r="C21" s="102">
        <v>992</v>
      </c>
      <c r="D21" s="103" t="s">
        <v>121</v>
      </c>
      <c r="E21" s="103" t="s">
        <v>125</v>
      </c>
      <c r="F21" s="103" t="s">
        <v>185</v>
      </c>
      <c r="G21" s="103"/>
      <c r="H21" s="104">
        <v>29426.3</v>
      </c>
      <c r="I21" s="104">
        <f>SUM(H21)</f>
        <v>29426.3</v>
      </c>
      <c r="J21" s="104">
        <v>29211.9</v>
      </c>
      <c r="K21" s="105">
        <f t="shared" si="0"/>
        <v>99.27140007408339</v>
      </c>
    </row>
    <row r="22" spans="1:11" ht="29.25" customHeight="1">
      <c r="A22" s="101"/>
      <c r="B22" s="58" t="s">
        <v>186</v>
      </c>
      <c r="C22" s="102">
        <v>992</v>
      </c>
      <c r="D22" s="103" t="s">
        <v>121</v>
      </c>
      <c r="E22" s="103" t="s">
        <v>125</v>
      </c>
      <c r="F22" s="103" t="s">
        <v>185</v>
      </c>
      <c r="G22" s="103" t="s">
        <v>181</v>
      </c>
      <c r="H22" s="104">
        <v>29426.3</v>
      </c>
      <c r="I22" s="104">
        <f>SUM(H22)</f>
        <v>29426.3</v>
      </c>
      <c r="J22" s="104">
        <v>29211.9</v>
      </c>
      <c r="K22" s="105">
        <f>J22/I22*100</f>
        <v>99.27140007408339</v>
      </c>
    </row>
    <row r="23" spans="1:11" ht="42" customHeight="1">
      <c r="A23" s="101"/>
      <c r="B23" s="58" t="s">
        <v>187</v>
      </c>
      <c r="C23" s="102">
        <v>992</v>
      </c>
      <c r="D23" s="103" t="s">
        <v>121</v>
      </c>
      <c r="E23" s="103" t="s">
        <v>125</v>
      </c>
      <c r="F23" s="103" t="s">
        <v>188</v>
      </c>
      <c r="G23" s="103"/>
      <c r="H23" s="104">
        <v>12.5</v>
      </c>
      <c r="I23" s="104">
        <f>SUM(H23)</f>
        <v>12.5</v>
      </c>
      <c r="J23" s="104">
        <v>12.5</v>
      </c>
      <c r="K23" s="105">
        <f t="shared" si="0"/>
        <v>100</v>
      </c>
    </row>
    <row r="24" spans="1:11" ht="29.25" customHeight="1">
      <c r="A24" s="101"/>
      <c r="B24" s="58" t="s">
        <v>186</v>
      </c>
      <c r="C24" s="102">
        <v>992</v>
      </c>
      <c r="D24" s="103" t="s">
        <v>121</v>
      </c>
      <c r="E24" s="103" t="s">
        <v>125</v>
      </c>
      <c r="F24" s="103" t="s">
        <v>188</v>
      </c>
      <c r="G24" s="103" t="s">
        <v>181</v>
      </c>
      <c r="H24" s="104">
        <v>12.5</v>
      </c>
      <c r="I24" s="104">
        <f>SUM(H24)</f>
        <v>12.5</v>
      </c>
      <c r="J24" s="104">
        <v>12.5</v>
      </c>
      <c r="K24" s="105">
        <f>J24/I24*100</f>
        <v>100</v>
      </c>
    </row>
    <row r="25" spans="1:11" ht="30" customHeight="1">
      <c r="A25" s="101"/>
      <c r="B25" s="57" t="s">
        <v>126</v>
      </c>
      <c r="C25" s="102">
        <v>992</v>
      </c>
      <c r="D25" s="103" t="s">
        <v>121</v>
      </c>
      <c r="E25" s="103" t="s">
        <v>127</v>
      </c>
      <c r="F25" s="103"/>
      <c r="G25" s="103"/>
      <c r="H25" s="104">
        <f>SUM(H26)</f>
        <v>2033.1</v>
      </c>
      <c r="I25" s="104">
        <f>SUM(I26)</f>
        <v>2033.1</v>
      </c>
      <c r="J25" s="104">
        <f>SUM(J26)</f>
        <v>2033</v>
      </c>
      <c r="K25" s="105">
        <f t="shared" si="0"/>
        <v>99.99508140278392</v>
      </c>
    </row>
    <row r="26" spans="1:11" ht="75" customHeight="1">
      <c r="A26" s="101"/>
      <c r="B26" s="57" t="s">
        <v>189</v>
      </c>
      <c r="C26" s="102">
        <v>992</v>
      </c>
      <c r="D26" s="103" t="s">
        <v>121</v>
      </c>
      <c r="E26" s="103" t="s">
        <v>127</v>
      </c>
      <c r="F26" s="103" t="s">
        <v>190</v>
      </c>
      <c r="G26" s="103" t="s">
        <v>191</v>
      </c>
      <c r="H26" s="104">
        <v>2033.1</v>
      </c>
      <c r="I26" s="104">
        <f>SUM(H26)</f>
        <v>2033.1</v>
      </c>
      <c r="J26" s="104">
        <v>2033</v>
      </c>
      <c r="K26" s="105">
        <f t="shared" si="0"/>
        <v>99.99508140278392</v>
      </c>
    </row>
    <row r="27" spans="1:11" ht="18" customHeight="1">
      <c r="A27" s="101"/>
      <c r="B27" s="57" t="s">
        <v>192</v>
      </c>
      <c r="C27" s="102">
        <v>992</v>
      </c>
      <c r="D27" s="103" t="s">
        <v>121</v>
      </c>
      <c r="E27" s="103" t="s">
        <v>127</v>
      </c>
      <c r="F27" s="103" t="s">
        <v>190</v>
      </c>
      <c r="G27" s="103" t="s">
        <v>191</v>
      </c>
      <c r="H27" s="104">
        <v>2033.1</v>
      </c>
      <c r="I27" s="104">
        <f>SUM(H27)</f>
        <v>2033.1</v>
      </c>
      <c r="J27" s="104">
        <v>2033</v>
      </c>
      <c r="K27" s="105">
        <f>J27/I27*100</f>
        <v>99.99508140278392</v>
      </c>
    </row>
    <row r="28" spans="1:11" ht="12.75">
      <c r="A28" s="107"/>
      <c r="B28" s="58" t="s">
        <v>193</v>
      </c>
      <c r="C28" s="102">
        <v>992</v>
      </c>
      <c r="D28" s="103" t="s">
        <v>121</v>
      </c>
      <c r="E28" s="103" t="s">
        <v>129</v>
      </c>
      <c r="F28" s="103"/>
      <c r="G28" s="103"/>
      <c r="H28" s="104">
        <f>SUM(H29)</f>
        <v>4981.2</v>
      </c>
      <c r="I28" s="104">
        <f>SUM(I29)</f>
        <v>4981.2</v>
      </c>
      <c r="J28" s="104">
        <f>SUM(J29)</f>
        <v>4704.7</v>
      </c>
      <c r="K28" s="105">
        <f>J28/I28*100</f>
        <v>94.44912872400225</v>
      </c>
    </row>
    <row r="29" spans="1:11" ht="30" customHeight="1">
      <c r="A29" s="101"/>
      <c r="B29" s="58" t="s">
        <v>194</v>
      </c>
      <c r="C29" s="102">
        <v>992</v>
      </c>
      <c r="D29" s="103" t="s">
        <v>121</v>
      </c>
      <c r="E29" s="103" t="s">
        <v>129</v>
      </c>
      <c r="F29" s="103" t="s">
        <v>195</v>
      </c>
      <c r="G29" s="103"/>
      <c r="H29" s="104">
        <f>SUM(H30+H32+H34+H36+H38+H40)</f>
        <v>4981.2</v>
      </c>
      <c r="I29" s="104">
        <f>SUM(I30+I32+I34+I36+I38+I40)</f>
        <v>4981.2</v>
      </c>
      <c r="J29" s="104">
        <f>SUM(J30+J32+J34+J36+J38+J40)</f>
        <v>4704.7</v>
      </c>
      <c r="K29" s="105">
        <f aca="true" t="shared" si="2" ref="K29:K35">J29/I29*100</f>
        <v>94.44912872400225</v>
      </c>
    </row>
    <row r="30" spans="1:11" ht="120.75" customHeight="1">
      <c r="A30" s="101"/>
      <c r="B30" s="49" t="s">
        <v>196</v>
      </c>
      <c r="C30" s="102">
        <v>992</v>
      </c>
      <c r="D30" s="106" t="s">
        <v>121</v>
      </c>
      <c r="E30" s="106" t="s">
        <v>129</v>
      </c>
      <c r="F30" s="106" t="s">
        <v>197</v>
      </c>
      <c r="G30" s="106"/>
      <c r="H30" s="104">
        <f>H31</f>
        <v>1501.2</v>
      </c>
      <c r="I30" s="104">
        <f>I31</f>
        <v>1501.2</v>
      </c>
      <c r="J30" s="104">
        <f>J31</f>
        <v>1500.8</v>
      </c>
      <c r="K30" s="105">
        <f t="shared" si="2"/>
        <v>99.97335464961364</v>
      </c>
    </row>
    <row r="31" spans="1:11" ht="15" customHeight="1">
      <c r="A31" s="107"/>
      <c r="B31" s="49" t="s">
        <v>192</v>
      </c>
      <c r="C31" s="102">
        <v>992</v>
      </c>
      <c r="D31" s="106" t="s">
        <v>121</v>
      </c>
      <c r="E31" s="106" t="s">
        <v>129</v>
      </c>
      <c r="F31" s="106" t="s">
        <v>197</v>
      </c>
      <c r="G31" s="106" t="s">
        <v>191</v>
      </c>
      <c r="H31" s="104">
        <v>1501.2</v>
      </c>
      <c r="I31" s="104">
        <f>SUM(H31)</f>
        <v>1501.2</v>
      </c>
      <c r="J31" s="104">
        <v>1500.8</v>
      </c>
      <c r="K31" s="105">
        <f t="shared" si="2"/>
        <v>99.97335464961364</v>
      </c>
    </row>
    <row r="32" spans="1:11" ht="132.75" customHeight="1">
      <c r="A32" s="101"/>
      <c r="B32" s="49" t="s">
        <v>198</v>
      </c>
      <c r="C32" s="102">
        <v>992</v>
      </c>
      <c r="D32" s="106" t="s">
        <v>121</v>
      </c>
      <c r="E32" s="106" t="s">
        <v>129</v>
      </c>
      <c r="F32" s="108" t="s">
        <v>199</v>
      </c>
      <c r="G32" s="109"/>
      <c r="H32" s="104">
        <f>SUM(H33)</f>
        <v>1340</v>
      </c>
      <c r="I32" s="104">
        <f>SUM(I33)</f>
        <v>1340</v>
      </c>
      <c r="J32" s="104">
        <f>SUM(J33)</f>
        <v>1168.6</v>
      </c>
      <c r="K32" s="105">
        <f t="shared" si="2"/>
        <v>87.2089552238806</v>
      </c>
    </row>
    <row r="33" spans="1:11" ht="16.5" customHeight="1">
      <c r="A33" s="101"/>
      <c r="B33" s="49" t="s">
        <v>192</v>
      </c>
      <c r="C33" s="102">
        <v>992</v>
      </c>
      <c r="D33" s="106" t="s">
        <v>121</v>
      </c>
      <c r="E33" s="106" t="s">
        <v>129</v>
      </c>
      <c r="F33" s="106" t="s">
        <v>199</v>
      </c>
      <c r="G33" s="106" t="s">
        <v>191</v>
      </c>
      <c r="H33" s="104">
        <v>1340</v>
      </c>
      <c r="I33" s="104">
        <f>SUM(H33)</f>
        <v>1340</v>
      </c>
      <c r="J33" s="104">
        <v>1168.6</v>
      </c>
      <c r="K33" s="105">
        <f t="shared" si="2"/>
        <v>87.2089552238806</v>
      </c>
    </row>
    <row r="34" spans="1:11" ht="89.25" customHeight="1">
      <c r="A34" s="101"/>
      <c r="B34" s="110" t="s">
        <v>200</v>
      </c>
      <c r="C34" s="102">
        <v>992</v>
      </c>
      <c r="D34" s="106" t="s">
        <v>121</v>
      </c>
      <c r="E34" s="106" t="s">
        <v>129</v>
      </c>
      <c r="F34" s="108" t="s">
        <v>201</v>
      </c>
      <c r="G34" s="109"/>
      <c r="H34" s="104">
        <f>SUM(H35)</f>
        <v>200</v>
      </c>
      <c r="I34" s="104">
        <f>SUM(I35)</f>
        <v>200</v>
      </c>
      <c r="J34" s="104">
        <f>SUM(J35)</f>
        <v>200</v>
      </c>
      <c r="K34" s="105">
        <f t="shared" si="2"/>
        <v>100</v>
      </c>
    </row>
    <row r="35" spans="1:11" ht="30.75" customHeight="1">
      <c r="A35" s="101"/>
      <c r="B35" s="49" t="s">
        <v>202</v>
      </c>
      <c r="C35" s="102">
        <v>992</v>
      </c>
      <c r="D35" s="106" t="s">
        <v>121</v>
      </c>
      <c r="E35" s="106" t="s">
        <v>129</v>
      </c>
      <c r="F35" s="106" t="s">
        <v>201</v>
      </c>
      <c r="G35" s="106" t="s">
        <v>203</v>
      </c>
      <c r="H35" s="104">
        <v>200</v>
      </c>
      <c r="I35" s="104">
        <f>SUM(H35)</f>
        <v>200</v>
      </c>
      <c r="J35" s="104">
        <v>200</v>
      </c>
      <c r="K35" s="105">
        <f t="shared" si="2"/>
        <v>100</v>
      </c>
    </row>
    <row r="36" spans="1:12" ht="106.5" customHeight="1">
      <c r="A36" s="101"/>
      <c r="B36" s="110" t="s">
        <v>204</v>
      </c>
      <c r="C36" s="102">
        <v>992</v>
      </c>
      <c r="D36" s="106" t="s">
        <v>121</v>
      </c>
      <c r="E36" s="106" t="s">
        <v>129</v>
      </c>
      <c r="F36" s="108" t="s">
        <v>205</v>
      </c>
      <c r="G36" s="109"/>
      <c r="H36" s="104">
        <f>SUM(H37)</f>
        <v>20</v>
      </c>
      <c r="I36" s="104">
        <f>SUM(I37)</f>
        <v>20</v>
      </c>
      <c r="J36" s="104">
        <f>SUM(J37)</f>
        <v>20</v>
      </c>
      <c r="K36" s="105">
        <f aca="true" t="shared" si="3" ref="K36:K41">J36/I36*100</f>
        <v>100</v>
      </c>
      <c r="L36" s="21"/>
    </row>
    <row r="37" spans="1:11" ht="29.25" customHeight="1">
      <c r="A37" s="101"/>
      <c r="B37" s="49" t="s">
        <v>202</v>
      </c>
      <c r="C37" s="102">
        <v>992</v>
      </c>
      <c r="D37" s="106" t="s">
        <v>121</v>
      </c>
      <c r="E37" s="106" t="s">
        <v>129</v>
      </c>
      <c r="F37" s="106" t="s">
        <v>205</v>
      </c>
      <c r="G37" s="106" t="s">
        <v>203</v>
      </c>
      <c r="H37" s="104">
        <v>20</v>
      </c>
      <c r="I37" s="104">
        <f>SUM(H37)</f>
        <v>20</v>
      </c>
      <c r="J37" s="104">
        <v>20</v>
      </c>
      <c r="K37" s="105">
        <f t="shared" si="3"/>
        <v>100</v>
      </c>
    </row>
    <row r="38" spans="1:11" ht="120.75" customHeight="1">
      <c r="A38" s="101"/>
      <c r="B38" s="110" t="s">
        <v>206</v>
      </c>
      <c r="C38" s="102">
        <v>992</v>
      </c>
      <c r="D38" s="106" t="s">
        <v>121</v>
      </c>
      <c r="E38" s="106" t="s">
        <v>129</v>
      </c>
      <c r="F38" s="108" t="s">
        <v>207</v>
      </c>
      <c r="G38" s="109"/>
      <c r="H38" s="104">
        <f>SUM(H39)</f>
        <v>1820</v>
      </c>
      <c r="I38" s="104">
        <f>SUM(I39)</f>
        <v>1820</v>
      </c>
      <c r="J38" s="104">
        <f>SUM(J39)</f>
        <v>1815.3</v>
      </c>
      <c r="K38" s="105">
        <f t="shared" si="3"/>
        <v>99.74175824175823</v>
      </c>
    </row>
    <row r="39" spans="1:11" ht="15" customHeight="1">
      <c r="A39" s="101"/>
      <c r="B39" s="49" t="s">
        <v>192</v>
      </c>
      <c r="C39" s="102">
        <v>992</v>
      </c>
      <c r="D39" s="106" t="s">
        <v>121</v>
      </c>
      <c r="E39" s="106" t="s">
        <v>129</v>
      </c>
      <c r="F39" s="106" t="s">
        <v>207</v>
      </c>
      <c r="G39" s="106" t="s">
        <v>191</v>
      </c>
      <c r="H39" s="104">
        <v>1820</v>
      </c>
      <c r="I39" s="104">
        <f>SUM(H39)</f>
        <v>1820</v>
      </c>
      <c r="J39" s="104">
        <v>1815.3</v>
      </c>
      <c r="K39" s="105">
        <f t="shared" si="3"/>
        <v>99.74175824175823</v>
      </c>
    </row>
    <row r="40" spans="1:11" ht="126.75" customHeight="1">
      <c r="A40" s="101"/>
      <c r="B40" s="110" t="s">
        <v>208</v>
      </c>
      <c r="C40" s="102">
        <v>992</v>
      </c>
      <c r="D40" s="106" t="s">
        <v>121</v>
      </c>
      <c r="E40" s="106" t="s">
        <v>129</v>
      </c>
      <c r="F40" s="108" t="s">
        <v>209</v>
      </c>
      <c r="G40" s="109"/>
      <c r="H40" s="104">
        <f>SUM(H41)</f>
        <v>100</v>
      </c>
      <c r="I40" s="104">
        <f>SUM(I41)</f>
        <v>100</v>
      </c>
      <c r="J40" s="104">
        <f>SUM(J41)</f>
        <v>0</v>
      </c>
      <c r="K40" s="105">
        <f t="shared" si="3"/>
        <v>0</v>
      </c>
    </row>
    <row r="41" spans="1:11" ht="17.25" customHeight="1">
      <c r="A41" s="101"/>
      <c r="B41" s="49" t="s">
        <v>192</v>
      </c>
      <c r="C41" s="102">
        <v>992</v>
      </c>
      <c r="D41" s="106" t="s">
        <v>121</v>
      </c>
      <c r="E41" s="106" t="s">
        <v>129</v>
      </c>
      <c r="F41" s="106" t="s">
        <v>209</v>
      </c>
      <c r="G41" s="106" t="s">
        <v>191</v>
      </c>
      <c r="H41" s="104">
        <v>100</v>
      </c>
      <c r="I41" s="104">
        <f>SUM(H41)</f>
        <v>100</v>
      </c>
      <c r="J41" s="104">
        <v>0</v>
      </c>
      <c r="K41" s="105">
        <f t="shared" si="3"/>
        <v>0</v>
      </c>
    </row>
    <row r="42" spans="1:11" ht="42.75" customHeight="1">
      <c r="A42" s="111">
        <v>2</v>
      </c>
      <c r="B42" s="53" t="s">
        <v>210</v>
      </c>
      <c r="C42" s="97">
        <v>992</v>
      </c>
      <c r="D42" s="99" t="s">
        <v>131</v>
      </c>
      <c r="E42" s="99"/>
      <c r="F42" s="99"/>
      <c r="G42" s="99"/>
      <c r="H42" s="100">
        <f>SUM(H43+H58+H50)</f>
        <v>5581.5</v>
      </c>
      <c r="I42" s="100">
        <f>SUM(I43+I58+I50)</f>
        <v>5581.5</v>
      </c>
      <c r="J42" s="100">
        <f>SUM(J43+J58+J50)</f>
        <v>5161.2</v>
      </c>
      <c r="K42" s="95">
        <f aca="true" t="shared" si="4" ref="K42:K70">J42/I42*100</f>
        <v>92.46976619188389</v>
      </c>
    </row>
    <row r="43" spans="1:11" ht="60.75" customHeight="1">
      <c r="A43" s="101"/>
      <c r="B43" s="58" t="s">
        <v>211</v>
      </c>
      <c r="C43" s="102">
        <v>992</v>
      </c>
      <c r="D43" s="103" t="s">
        <v>131</v>
      </c>
      <c r="E43" s="103" t="s">
        <v>133</v>
      </c>
      <c r="F43" s="103"/>
      <c r="G43" s="103"/>
      <c r="H43" s="104">
        <f>SUM(H44+H47)</f>
        <v>1166</v>
      </c>
      <c r="I43" s="104">
        <f>SUM(I44+I47)</f>
        <v>1166</v>
      </c>
      <c r="J43" s="104">
        <f>SUM(J44)</f>
        <v>968.3000000000001</v>
      </c>
      <c r="K43" s="105">
        <f t="shared" si="4"/>
        <v>83.04459691252146</v>
      </c>
    </row>
    <row r="44" spans="1:11" ht="74.25" customHeight="1">
      <c r="A44" s="101"/>
      <c r="B44" s="49" t="s">
        <v>212</v>
      </c>
      <c r="C44" s="102">
        <v>992</v>
      </c>
      <c r="D44" s="106" t="s">
        <v>131</v>
      </c>
      <c r="E44" s="106" t="s">
        <v>133</v>
      </c>
      <c r="F44" s="106" t="s">
        <v>213</v>
      </c>
      <c r="G44" s="106"/>
      <c r="H44" s="104">
        <f>SUM(H45+H46)</f>
        <v>1056</v>
      </c>
      <c r="I44" s="104">
        <f>SUM(I45+I46)</f>
        <v>1056</v>
      </c>
      <c r="J44" s="104">
        <f>SUM(J45+J46)</f>
        <v>968.3000000000001</v>
      </c>
      <c r="K44" s="105">
        <f t="shared" si="4"/>
        <v>91.69507575757576</v>
      </c>
    </row>
    <row r="45" spans="1:11" ht="16.5" customHeight="1">
      <c r="A45" s="101"/>
      <c r="B45" s="49" t="s">
        <v>192</v>
      </c>
      <c r="C45" s="102">
        <v>992</v>
      </c>
      <c r="D45" s="106" t="s">
        <v>131</v>
      </c>
      <c r="E45" s="106" t="s">
        <v>133</v>
      </c>
      <c r="F45" s="106" t="s">
        <v>214</v>
      </c>
      <c r="G45" s="106" t="s">
        <v>191</v>
      </c>
      <c r="H45" s="104">
        <v>90.4</v>
      </c>
      <c r="I45" s="104">
        <f>SUM(H45)</f>
        <v>90.4</v>
      </c>
      <c r="J45" s="104">
        <v>2.7</v>
      </c>
      <c r="K45" s="105">
        <f t="shared" si="4"/>
        <v>2.9867256637168142</v>
      </c>
    </row>
    <row r="46" spans="1:11" ht="45" customHeight="1">
      <c r="A46" s="101"/>
      <c r="B46" s="49" t="s">
        <v>215</v>
      </c>
      <c r="C46" s="102">
        <v>992</v>
      </c>
      <c r="D46" s="106" t="s">
        <v>131</v>
      </c>
      <c r="E46" s="106" t="s">
        <v>133</v>
      </c>
      <c r="F46" s="106" t="s">
        <v>214</v>
      </c>
      <c r="G46" s="106" t="s">
        <v>216</v>
      </c>
      <c r="H46" s="104">
        <v>965.6</v>
      </c>
      <c r="I46" s="104">
        <f>SUM(H46)</f>
        <v>965.6</v>
      </c>
      <c r="J46" s="104">
        <v>965.6</v>
      </c>
      <c r="K46" s="105">
        <f t="shared" si="4"/>
        <v>100</v>
      </c>
    </row>
    <row r="47" spans="1:11" ht="30.75" customHeight="1">
      <c r="A47" s="96"/>
      <c r="B47" s="58" t="s">
        <v>217</v>
      </c>
      <c r="C47" s="102">
        <v>992</v>
      </c>
      <c r="D47" s="106" t="s">
        <v>131</v>
      </c>
      <c r="E47" s="106" t="s">
        <v>133</v>
      </c>
      <c r="F47" s="106" t="s">
        <v>218</v>
      </c>
      <c r="G47" s="106"/>
      <c r="H47" s="104">
        <v>110</v>
      </c>
      <c r="I47" s="104">
        <f>SUM(H47)</f>
        <v>110</v>
      </c>
      <c r="J47" s="104">
        <v>0</v>
      </c>
      <c r="K47" s="105">
        <f t="shared" si="4"/>
        <v>0</v>
      </c>
    </row>
    <row r="48" spans="1:11" ht="62.25" customHeight="1">
      <c r="A48" s="107"/>
      <c r="B48" s="58" t="s">
        <v>219</v>
      </c>
      <c r="C48" s="102">
        <v>992</v>
      </c>
      <c r="D48" s="106" t="s">
        <v>131</v>
      </c>
      <c r="E48" s="106" t="s">
        <v>133</v>
      </c>
      <c r="F48" s="106" t="s">
        <v>220</v>
      </c>
      <c r="G48" s="106"/>
      <c r="H48" s="104">
        <v>110</v>
      </c>
      <c r="I48" s="104">
        <f>SUM(H48)</f>
        <v>110</v>
      </c>
      <c r="J48" s="104">
        <v>0</v>
      </c>
      <c r="K48" s="105">
        <f t="shared" si="4"/>
        <v>0</v>
      </c>
    </row>
    <row r="49" spans="1:11" ht="17.25" customHeight="1">
      <c r="A49" s="107"/>
      <c r="B49" s="58" t="s">
        <v>192</v>
      </c>
      <c r="C49" s="102">
        <v>992</v>
      </c>
      <c r="D49" s="106" t="s">
        <v>131</v>
      </c>
      <c r="E49" s="106" t="s">
        <v>133</v>
      </c>
      <c r="F49" s="106" t="s">
        <v>220</v>
      </c>
      <c r="G49" s="106" t="s">
        <v>191</v>
      </c>
      <c r="H49" s="104">
        <v>110</v>
      </c>
      <c r="I49" s="104">
        <f>SUM(H49)</f>
        <v>110</v>
      </c>
      <c r="J49" s="104">
        <v>0</v>
      </c>
      <c r="K49" s="105">
        <f>J49/I49*100</f>
        <v>0</v>
      </c>
    </row>
    <row r="50" spans="1:11" ht="29.25" customHeight="1">
      <c r="A50" s="101"/>
      <c r="B50" s="58" t="s">
        <v>134</v>
      </c>
      <c r="C50" s="102">
        <v>992</v>
      </c>
      <c r="D50" s="103" t="s">
        <v>131</v>
      </c>
      <c r="E50" s="103" t="s">
        <v>135</v>
      </c>
      <c r="F50" s="103"/>
      <c r="G50" s="103"/>
      <c r="H50" s="104">
        <f>SUM(H51)</f>
        <v>3895.4</v>
      </c>
      <c r="I50" s="104">
        <f>SUM(I51)</f>
        <v>3895.4</v>
      </c>
      <c r="J50" s="104">
        <f>SUM(J51)</f>
        <v>3698.5</v>
      </c>
      <c r="K50" s="105">
        <f t="shared" si="4"/>
        <v>94.94532012116855</v>
      </c>
    </row>
    <row r="51" spans="1:11" ht="27" customHeight="1">
      <c r="A51" s="101"/>
      <c r="B51" s="58" t="s">
        <v>194</v>
      </c>
      <c r="C51" s="102">
        <v>992</v>
      </c>
      <c r="D51" s="103" t="s">
        <v>131</v>
      </c>
      <c r="E51" s="103" t="s">
        <v>135</v>
      </c>
      <c r="F51" s="103" t="s">
        <v>195</v>
      </c>
      <c r="G51" s="112"/>
      <c r="H51" s="104">
        <f>SUM(H52+H55)</f>
        <v>3895.4</v>
      </c>
      <c r="I51" s="104">
        <f>SUM(I52+I55)</f>
        <v>3895.4</v>
      </c>
      <c r="J51" s="104">
        <f>SUM(J52+J55)</f>
        <v>3698.5</v>
      </c>
      <c r="K51" s="105">
        <f t="shared" si="4"/>
        <v>94.94532012116855</v>
      </c>
    </row>
    <row r="52" spans="1:11" ht="119.25" customHeight="1">
      <c r="A52" s="101"/>
      <c r="B52" s="58" t="s">
        <v>221</v>
      </c>
      <c r="C52" s="102">
        <v>992</v>
      </c>
      <c r="D52" s="106" t="s">
        <v>131</v>
      </c>
      <c r="E52" s="106" t="s">
        <v>135</v>
      </c>
      <c r="F52" s="106" t="s">
        <v>222</v>
      </c>
      <c r="G52" s="106"/>
      <c r="H52" s="104">
        <f>SUM(H53:H54)</f>
        <v>100</v>
      </c>
      <c r="I52" s="104">
        <f>SUM(I53:I54)</f>
        <v>100</v>
      </c>
      <c r="J52" s="104">
        <f>SUM(J53:J54)</f>
        <v>83.5</v>
      </c>
      <c r="K52" s="105">
        <f t="shared" si="4"/>
        <v>83.5</v>
      </c>
    </row>
    <row r="53" spans="1:12" ht="17.25" customHeight="1">
      <c r="A53" s="101"/>
      <c r="B53" s="58" t="s">
        <v>223</v>
      </c>
      <c r="C53" s="102">
        <v>992</v>
      </c>
      <c r="D53" s="106" t="s">
        <v>131</v>
      </c>
      <c r="E53" s="106" t="s">
        <v>135</v>
      </c>
      <c r="F53" s="106" t="s">
        <v>222</v>
      </c>
      <c r="G53" s="106" t="s">
        <v>191</v>
      </c>
      <c r="H53" s="104">
        <v>33</v>
      </c>
      <c r="I53" s="104">
        <v>33</v>
      </c>
      <c r="J53" s="104">
        <v>16.9</v>
      </c>
      <c r="K53" s="105">
        <f t="shared" si="4"/>
        <v>51.21212121212121</v>
      </c>
      <c r="L53" s="21"/>
    </row>
    <row r="54" spans="1:12" ht="19.5" customHeight="1">
      <c r="A54" s="101"/>
      <c r="B54" s="58" t="s">
        <v>224</v>
      </c>
      <c r="C54" s="102">
        <v>992</v>
      </c>
      <c r="D54" s="106" t="s">
        <v>131</v>
      </c>
      <c r="E54" s="106" t="s">
        <v>135</v>
      </c>
      <c r="F54" s="106" t="s">
        <v>222</v>
      </c>
      <c r="G54" s="106" t="s">
        <v>225</v>
      </c>
      <c r="H54" s="104">
        <v>67</v>
      </c>
      <c r="I54" s="104">
        <v>67</v>
      </c>
      <c r="J54" s="104">
        <v>66.6</v>
      </c>
      <c r="K54" s="105">
        <f t="shared" si="4"/>
        <v>99.40298507462686</v>
      </c>
      <c r="L54" s="21"/>
    </row>
    <row r="55" spans="1:11" ht="123.75" customHeight="1">
      <c r="A55" s="101"/>
      <c r="B55" s="57" t="s">
        <v>226</v>
      </c>
      <c r="C55" s="102">
        <v>992</v>
      </c>
      <c r="D55" s="106" t="s">
        <v>131</v>
      </c>
      <c r="E55" s="106" t="s">
        <v>135</v>
      </c>
      <c r="F55" s="106" t="s">
        <v>227</v>
      </c>
      <c r="G55" s="106"/>
      <c r="H55" s="104">
        <f>SUM(H56:H57)</f>
        <v>3795.4</v>
      </c>
      <c r="I55" s="104">
        <f>SUM(I56:I57)</f>
        <v>3795.4</v>
      </c>
      <c r="J55" s="104">
        <f>SUM(J56:J57)</f>
        <v>3615</v>
      </c>
      <c r="K55" s="105">
        <f t="shared" si="4"/>
        <v>95.24687779944144</v>
      </c>
    </row>
    <row r="56" spans="1:11" ht="15" customHeight="1">
      <c r="A56" s="101"/>
      <c r="B56" s="58" t="s">
        <v>223</v>
      </c>
      <c r="C56" s="102">
        <v>992</v>
      </c>
      <c r="D56" s="106" t="s">
        <v>131</v>
      </c>
      <c r="E56" s="106" t="s">
        <v>135</v>
      </c>
      <c r="F56" s="106" t="s">
        <v>227</v>
      </c>
      <c r="G56" s="106" t="s">
        <v>191</v>
      </c>
      <c r="H56" s="104">
        <v>3789.3</v>
      </c>
      <c r="I56" s="104">
        <f>SUM(H56)</f>
        <v>3789.3</v>
      </c>
      <c r="J56" s="104">
        <v>3608.9</v>
      </c>
      <c r="K56" s="105">
        <f t="shared" si="4"/>
        <v>95.23922624231388</v>
      </c>
    </row>
    <row r="57" spans="1:11" ht="18" customHeight="1">
      <c r="A57" s="101"/>
      <c r="B57" s="58" t="s">
        <v>224</v>
      </c>
      <c r="C57" s="102">
        <v>992</v>
      </c>
      <c r="D57" s="106" t="s">
        <v>131</v>
      </c>
      <c r="E57" s="106" t="s">
        <v>135</v>
      </c>
      <c r="F57" s="106" t="s">
        <v>227</v>
      </c>
      <c r="G57" s="106" t="s">
        <v>225</v>
      </c>
      <c r="H57" s="104">
        <v>6.1</v>
      </c>
      <c r="I57" s="104">
        <f>SUM(H57)</f>
        <v>6.1</v>
      </c>
      <c r="J57" s="104">
        <v>6.1</v>
      </c>
      <c r="K57" s="105">
        <f t="shared" si="4"/>
        <v>100</v>
      </c>
    </row>
    <row r="58" spans="1:12" ht="58.5" customHeight="1">
      <c r="A58" s="101"/>
      <c r="B58" s="58" t="s">
        <v>228</v>
      </c>
      <c r="C58" s="102">
        <v>992</v>
      </c>
      <c r="D58" s="103" t="s">
        <v>131</v>
      </c>
      <c r="E58" s="103" t="s">
        <v>137</v>
      </c>
      <c r="F58" s="103"/>
      <c r="G58" s="103"/>
      <c r="H58" s="104">
        <f>SUM(H59)</f>
        <v>520.1</v>
      </c>
      <c r="I58" s="104">
        <f>SUM(I59)</f>
        <v>520.1</v>
      </c>
      <c r="J58" s="104">
        <f>SUM(J59)</f>
        <v>494.4</v>
      </c>
      <c r="K58" s="105">
        <f t="shared" si="4"/>
        <v>95.05864256873677</v>
      </c>
      <c r="L58" s="21"/>
    </row>
    <row r="59" spans="1:11" ht="27" customHeight="1">
      <c r="A59" s="101"/>
      <c r="B59" s="58" t="s">
        <v>194</v>
      </c>
      <c r="C59" s="102">
        <v>992</v>
      </c>
      <c r="D59" s="103" t="s">
        <v>131</v>
      </c>
      <c r="E59" s="103" t="s">
        <v>137</v>
      </c>
      <c r="F59" s="103" t="s">
        <v>195</v>
      </c>
      <c r="G59" s="106"/>
      <c r="H59" s="104">
        <f>SUM(H60+H62+H64)</f>
        <v>520.1</v>
      </c>
      <c r="I59" s="104">
        <f>SUM(I60+I62+I64)</f>
        <v>520.1</v>
      </c>
      <c r="J59" s="104">
        <f>SUM(J60+J62+J64)</f>
        <v>494.4</v>
      </c>
      <c r="K59" s="105">
        <f t="shared" si="4"/>
        <v>95.05864256873677</v>
      </c>
    </row>
    <row r="60" spans="1:11" ht="118.5" customHeight="1">
      <c r="A60" s="107"/>
      <c r="B60" s="49" t="s">
        <v>229</v>
      </c>
      <c r="C60" s="102">
        <v>992</v>
      </c>
      <c r="D60" s="103" t="s">
        <v>131</v>
      </c>
      <c r="E60" s="103" t="s">
        <v>137</v>
      </c>
      <c r="F60" s="103" t="s">
        <v>230</v>
      </c>
      <c r="G60" s="106"/>
      <c r="H60" s="104">
        <v>300</v>
      </c>
      <c r="I60" s="104">
        <f aca="true" t="shared" si="5" ref="I60:I65">SUM(H60)</f>
        <v>300</v>
      </c>
      <c r="J60" s="104">
        <v>298</v>
      </c>
      <c r="K60" s="105">
        <f t="shared" si="4"/>
        <v>99.33333333333333</v>
      </c>
    </row>
    <row r="61" spans="1:11" ht="12.75" customHeight="1">
      <c r="A61" s="107"/>
      <c r="B61" s="49" t="s">
        <v>192</v>
      </c>
      <c r="C61" s="102">
        <v>992</v>
      </c>
      <c r="D61" s="103" t="s">
        <v>131</v>
      </c>
      <c r="E61" s="103" t="s">
        <v>137</v>
      </c>
      <c r="F61" s="103" t="s">
        <v>230</v>
      </c>
      <c r="G61" s="106" t="s">
        <v>191</v>
      </c>
      <c r="H61" s="104">
        <v>300</v>
      </c>
      <c r="I61" s="104">
        <f t="shared" si="5"/>
        <v>300</v>
      </c>
      <c r="J61" s="104">
        <v>298</v>
      </c>
      <c r="K61" s="105">
        <f>J61/I61*100</f>
        <v>99.33333333333333</v>
      </c>
    </row>
    <row r="62" spans="1:11" ht="135.75" customHeight="1">
      <c r="A62" s="101"/>
      <c r="B62" s="58" t="s">
        <v>231</v>
      </c>
      <c r="C62" s="102">
        <v>992</v>
      </c>
      <c r="D62" s="103" t="s">
        <v>131</v>
      </c>
      <c r="E62" s="103" t="s">
        <v>137</v>
      </c>
      <c r="F62" s="103" t="s">
        <v>232</v>
      </c>
      <c r="G62" s="106"/>
      <c r="H62" s="104">
        <v>141</v>
      </c>
      <c r="I62" s="104">
        <f t="shared" si="5"/>
        <v>141</v>
      </c>
      <c r="J62" s="104">
        <v>141</v>
      </c>
      <c r="K62" s="105">
        <f t="shared" si="4"/>
        <v>100</v>
      </c>
    </row>
    <row r="63" spans="1:11" ht="12.75" customHeight="1">
      <c r="A63" s="101"/>
      <c r="B63" s="58" t="s">
        <v>192</v>
      </c>
      <c r="C63" s="102">
        <v>992</v>
      </c>
      <c r="D63" s="103" t="s">
        <v>131</v>
      </c>
      <c r="E63" s="103" t="s">
        <v>137</v>
      </c>
      <c r="F63" s="103" t="s">
        <v>232</v>
      </c>
      <c r="G63" s="106" t="s">
        <v>191</v>
      </c>
      <c r="H63" s="104">
        <v>141</v>
      </c>
      <c r="I63" s="104">
        <f t="shared" si="5"/>
        <v>141</v>
      </c>
      <c r="J63" s="104">
        <v>141</v>
      </c>
      <c r="K63" s="105">
        <f>J63/I63*100</f>
        <v>100</v>
      </c>
    </row>
    <row r="64" spans="1:11" ht="107.25" customHeight="1">
      <c r="A64" s="107"/>
      <c r="B64" s="58" t="s">
        <v>233</v>
      </c>
      <c r="C64" s="102">
        <v>992</v>
      </c>
      <c r="D64" s="103" t="s">
        <v>131</v>
      </c>
      <c r="E64" s="103" t="s">
        <v>137</v>
      </c>
      <c r="F64" s="103" t="s">
        <v>234</v>
      </c>
      <c r="G64" s="106"/>
      <c r="H64" s="104">
        <v>79.1</v>
      </c>
      <c r="I64" s="104">
        <f t="shared" si="5"/>
        <v>79.1</v>
      </c>
      <c r="J64" s="104">
        <v>55.4</v>
      </c>
      <c r="K64" s="105">
        <f t="shared" si="4"/>
        <v>70.03792667509482</v>
      </c>
    </row>
    <row r="65" spans="1:11" ht="16.5" customHeight="1">
      <c r="A65" s="107"/>
      <c r="B65" s="58" t="s">
        <v>192</v>
      </c>
      <c r="C65" s="102">
        <v>992</v>
      </c>
      <c r="D65" s="103" t="s">
        <v>131</v>
      </c>
      <c r="E65" s="103" t="s">
        <v>137</v>
      </c>
      <c r="F65" s="103" t="s">
        <v>234</v>
      </c>
      <c r="G65" s="106" t="s">
        <v>191</v>
      </c>
      <c r="H65" s="104">
        <v>79.1</v>
      </c>
      <c r="I65" s="104">
        <f t="shared" si="5"/>
        <v>79.1</v>
      </c>
      <c r="J65" s="104">
        <v>55.4</v>
      </c>
      <c r="K65" s="105">
        <f>J65/I65*100</f>
        <v>70.03792667509482</v>
      </c>
    </row>
    <row r="66" spans="1:12" ht="30.75" customHeight="1">
      <c r="A66" s="111">
        <v>3</v>
      </c>
      <c r="B66" s="53" t="s">
        <v>138</v>
      </c>
      <c r="C66" s="102">
        <v>992</v>
      </c>
      <c r="D66" s="99" t="s">
        <v>125</v>
      </c>
      <c r="E66" s="99"/>
      <c r="F66" s="99"/>
      <c r="G66" s="99"/>
      <c r="H66" s="100">
        <f>SUM(H84+H67+H72+H75)</f>
        <v>55269.899999999994</v>
      </c>
      <c r="I66" s="100">
        <f>SUM(I84+I67+I72+I75)</f>
        <v>55269.899999999994</v>
      </c>
      <c r="J66" s="100">
        <f>SUM(J84+J67+J72+J75)</f>
        <v>46499</v>
      </c>
      <c r="K66" s="95">
        <f t="shared" si="4"/>
        <v>84.1307836634407</v>
      </c>
      <c r="L66" s="21"/>
    </row>
    <row r="67" spans="1:12" ht="30.75" customHeight="1">
      <c r="A67" s="111"/>
      <c r="B67" s="58" t="s">
        <v>139</v>
      </c>
      <c r="C67" s="102">
        <v>992</v>
      </c>
      <c r="D67" s="103" t="s">
        <v>125</v>
      </c>
      <c r="E67" s="103" t="s">
        <v>140</v>
      </c>
      <c r="F67" s="103"/>
      <c r="G67" s="103"/>
      <c r="H67" s="104">
        <f>SUM(H68)</f>
        <v>1784.6</v>
      </c>
      <c r="I67" s="104">
        <f>SUM(I68)</f>
        <v>1784.6</v>
      </c>
      <c r="J67" s="104">
        <f>SUM(J68)</f>
        <v>1784.6</v>
      </c>
      <c r="K67" s="105">
        <f t="shared" si="4"/>
        <v>100</v>
      </c>
      <c r="L67" s="21"/>
    </row>
    <row r="68" spans="1:12" ht="119.25" customHeight="1">
      <c r="A68" s="111"/>
      <c r="B68" s="20" t="s">
        <v>235</v>
      </c>
      <c r="C68" s="102">
        <v>992</v>
      </c>
      <c r="D68" s="106" t="s">
        <v>125</v>
      </c>
      <c r="E68" s="106" t="s">
        <v>140</v>
      </c>
      <c r="F68" s="106" t="s">
        <v>236</v>
      </c>
      <c r="G68" s="106"/>
      <c r="H68" s="104">
        <f>SUM(H69:H70)</f>
        <v>1784.6</v>
      </c>
      <c r="I68" s="104">
        <f>SUM(I69:I70)</f>
        <v>1784.6</v>
      </c>
      <c r="J68" s="104">
        <f>SUM(J69:J70)</f>
        <v>1784.6</v>
      </c>
      <c r="K68" s="105">
        <f t="shared" si="4"/>
        <v>100</v>
      </c>
      <c r="L68" s="21"/>
    </row>
    <row r="69" spans="1:12" ht="15" customHeight="1">
      <c r="A69" s="111"/>
      <c r="B69" s="58" t="s">
        <v>223</v>
      </c>
      <c r="C69" s="102">
        <v>992</v>
      </c>
      <c r="D69" s="106" t="s">
        <v>125</v>
      </c>
      <c r="E69" s="106" t="s">
        <v>140</v>
      </c>
      <c r="F69" s="106" t="s">
        <v>236</v>
      </c>
      <c r="G69" s="106" t="s">
        <v>191</v>
      </c>
      <c r="H69" s="104">
        <v>1486.6</v>
      </c>
      <c r="I69" s="104">
        <f>SUM(H69)</f>
        <v>1486.6</v>
      </c>
      <c r="J69" s="104">
        <v>1486.6</v>
      </c>
      <c r="K69" s="105">
        <f t="shared" si="4"/>
        <v>100</v>
      </c>
      <c r="L69" s="21"/>
    </row>
    <row r="70" spans="1:12" ht="15.75" customHeight="1">
      <c r="A70" s="111"/>
      <c r="B70" s="58" t="s">
        <v>224</v>
      </c>
      <c r="C70" s="102">
        <v>992</v>
      </c>
      <c r="D70" s="106" t="s">
        <v>125</v>
      </c>
      <c r="E70" s="106" t="s">
        <v>140</v>
      </c>
      <c r="F70" s="106" t="s">
        <v>236</v>
      </c>
      <c r="G70" s="106" t="s">
        <v>225</v>
      </c>
      <c r="H70" s="104">
        <v>298</v>
      </c>
      <c r="I70" s="104">
        <f>SUM(H70)</f>
        <v>298</v>
      </c>
      <c r="J70" s="104">
        <v>298</v>
      </c>
      <c r="K70" s="105">
        <f t="shared" si="4"/>
        <v>100</v>
      </c>
      <c r="L70" s="21"/>
    </row>
    <row r="71" spans="1:12" ht="15.75" customHeight="1">
      <c r="A71" s="111"/>
      <c r="B71" s="58" t="s">
        <v>141</v>
      </c>
      <c r="C71" s="102"/>
      <c r="D71" s="99"/>
      <c r="E71" s="99"/>
      <c r="F71" s="99"/>
      <c r="G71" s="99"/>
      <c r="H71" s="100"/>
      <c r="I71" s="100"/>
      <c r="J71" s="100"/>
      <c r="K71" s="95"/>
      <c r="L71" s="21"/>
    </row>
    <row r="72" spans="1:12" ht="117.75" customHeight="1">
      <c r="A72" s="111"/>
      <c r="B72" s="57" t="s">
        <v>237</v>
      </c>
      <c r="C72" s="102">
        <v>992</v>
      </c>
      <c r="D72" s="106" t="s">
        <v>125</v>
      </c>
      <c r="E72" s="106" t="s">
        <v>142</v>
      </c>
      <c r="F72" s="106" t="s">
        <v>201</v>
      </c>
      <c r="G72" s="106"/>
      <c r="H72" s="104">
        <f>SUM(H73:H74)</f>
        <v>460</v>
      </c>
      <c r="I72" s="104">
        <f>SUM(I73:I74)</f>
        <v>460</v>
      </c>
      <c r="J72" s="104">
        <f>SUM(J73:J74)</f>
        <v>459.9</v>
      </c>
      <c r="K72" s="105">
        <f aca="true" t="shared" si="6" ref="K72:K96">J72/I72*100</f>
        <v>99.97826086956522</v>
      </c>
      <c r="L72" s="21"/>
    </row>
    <row r="73" spans="1:12" ht="15.75" customHeight="1">
      <c r="A73" s="111"/>
      <c r="B73" s="58" t="s">
        <v>223</v>
      </c>
      <c r="C73" s="102">
        <v>992</v>
      </c>
      <c r="D73" s="106" t="s">
        <v>125</v>
      </c>
      <c r="E73" s="106" t="s">
        <v>142</v>
      </c>
      <c r="F73" s="106" t="s">
        <v>201</v>
      </c>
      <c r="G73" s="106" t="s">
        <v>191</v>
      </c>
      <c r="H73" s="104">
        <v>100</v>
      </c>
      <c r="I73" s="104">
        <f>SUM(H73)</f>
        <v>100</v>
      </c>
      <c r="J73" s="104">
        <v>100</v>
      </c>
      <c r="K73" s="105">
        <f t="shared" si="6"/>
        <v>100</v>
      </c>
      <c r="L73" s="21"/>
    </row>
    <row r="74" spans="1:12" ht="18" customHeight="1">
      <c r="A74" s="111"/>
      <c r="B74" s="58" t="s">
        <v>224</v>
      </c>
      <c r="C74" s="102">
        <v>992</v>
      </c>
      <c r="D74" s="106" t="s">
        <v>125</v>
      </c>
      <c r="E74" s="106" t="s">
        <v>142</v>
      </c>
      <c r="F74" s="106" t="s">
        <v>201</v>
      </c>
      <c r="G74" s="106" t="s">
        <v>225</v>
      </c>
      <c r="H74" s="104">
        <v>360</v>
      </c>
      <c r="I74" s="104">
        <f>SUM(H74)</f>
        <v>360</v>
      </c>
      <c r="J74" s="104">
        <v>359.9</v>
      </c>
      <c r="K74" s="105">
        <f t="shared" si="6"/>
        <v>99.97222222222221</v>
      </c>
      <c r="L74" s="21"/>
    </row>
    <row r="75" spans="1:12" ht="18" customHeight="1">
      <c r="A75" s="111"/>
      <c r="B75" s="58" t="s">
        <v>143</v>
      </c>
      <c r="C75" s="102">
        <v>992</v>
      </c>
      <c r="D75" s="106" t="s">
        <v>125</v>
      </c>
      <c r="E75" s="106" t="s">
        <v>133</v>
      </c>
      <c r="F75" s="106"/>
      <c r="G75" s="106"/>
      <c r="H75" s="104">
        <f>SUM(H76+H78+H80+H82)</f>
        <v>49928.7</v>
      </c>
      <c r="I75" s="104">
        <f>SUM(I76+I78+I80+I82)</f>
        <v>49928.7</v>
      </c>
      <c r="J75" s="104">
        <f>SUM(J76+J78+J80+J82)</f>
        <v>42699.2</v>
      </c>
      <c r="K75" s="105">
        <f t="shared" si="6"/>
        <v>85.52035202198334</v>
      </c>
      <c r="L75" s="21"/>
    </row>
    <row r="76" spans="1:12" ht="45.75" customHeight="1">
      <c r="A76" s="111"/>
      <c r="B76" s="58" t="s">
        <v>238</v>
      </c>
      <c r="C76" s="102">
        <v>992</v>
      </c>
      <c r="D76" s="106" t="s">
        <v>125</v>
      </c>
      <c r="E76" s="106" t="s">
        <v>133</v>
      </c>
      <c r="F76" s="106" t="s">
        <v>239</v>
      </c>
      <c r="G76" s="106"/>
      <c r="H76" s="104">
        <v>17428.7</v>
      </c>
      <c r="I76" s="104">
        <f aca="true" t="shared" si="7" ref="I76:I83">SUM(H76)</f>
        <v>17428.7</v>
      </c>
      <c r="J76" s="104">
        <v>16299.2</v>
      </c>
      <c r="K76" s="105">
        <f t="shared" si="6"/>
        <v>93.51931010345005</v>
      </c>
      <c r="L76" s="21"/>
    </row>
    <row r="77" spans="1:12" ht="15" customHeight="1">
      <c r="A77" s="111"/>
      <c r="B77" s="58" t="s">
        <v>192</v>
      </c>
      <c r="C77" s="102">
        <v>992</v>
      </c>
      <c r="D77" s="106" t="s">
        <v>125</v>
      </c>
      <c r="E77" s="106" t="s">
        <v>133</v>
      </c>
      <c r="F77" s="106" t="s">
        <v>239</v>
      </c>
      <c r="G77" s="106" t="s">
        <v>191</v>
      </c>
      <c r="H77" s="104">
        <v>17428.7</v>
      </c>
      <c r="I77" s="104">
        <f t="shared" si="7"/>
        <v>17428.7</v>
      </c>
      <c r="J77" s="104">
        <v>16299.2</v>
      </c>
      <c r="K77" s="105">
        <f>J77/I77*100</f>
        <v>93.51931010345005</v>
      </c>
      <c r="L77" s="21"/>
    </row>
    <row r="78" spans="1:12" ht="103.5" customHeight="1">
      <c r="A78" s="111"/>
      <c r="B78" s="57" t="s">
        <v>240</v>
      </c>
      <c r="C78" s="113" t="s">
        <v>241</v>
      </c>
      <c r="D78" s="114" t="s">
        <v>125</v>
      </c>
      <c r="E78" s="114" t="s">
        <v>133</v>
      </c>
      <c r="F78" s="114" t="s">
        <v>242</v>
      </c>
      <c r="G78" s="114"/>
      <c r="H78" s="104">
        <v>26400</v>
      </c>
      <c r="I78" s="104">
        <f t="shared" si="7"/>
        <v>26400</v>
      </c>
      <c r="J78" s="104">
        <v>26400</v>
      </c>
      <c r="K78" s="105">
        <f t="shared" si="6"/>
        <v>100</v>
      </c>
      <c r="L78" s="21"/>
    </row>
    <row r="79" spans="1:12" ht="15.75" customHeight="1">
      <c r="A79" s="111"/>
      <c r="B79" s="57" t="s">
        <v>192</v>
      </c>
      <c r="C79" s="113" t="s">
        <v>241</v>
      </c>
      <c r="D79" s="114" t="s">
        <v>125</v>
      </c>
      <c r="E79" s="114" t="s">
        <v>133</v>
      </c>
      <c r="F79" s="114" t="s">
        <v>242</v>
      </c>
      <c r="G79" s="114" t="s">
        <v>191</v>
      </c>
      <c r="H79" s="104">
        <v>26400</v>
      </c>
      <c r="I79" s="104">
        <f t="shared" si="7"/>
        <v>26400</v>
      </c>
      <c r="J79" s="104">
        <v>26400</v>
      </c>
      <c r="K79" s="105">
        <f>J79/I79*100</f>
        <v>100</v>
      </c>
      <c r="L79" s="21"/>
    </row>
    <row r="80" spans="1:12" ht="117.75" customHeight="1">
      <c r="A80" s="111"/>
      <c r="B80" s="57" t="s">
        <v>243</v>
      </c>
      <c r="C80" s="113" t="s">
        <v>241</v>
      </c>
      <c r="D80" s="114" t="s">
        <v>125</v>
      </c>
      <c r="E80" s="114" t="s">
        <v>133</v>
      </c>
      <c r="F80" s="114" t="s">
        <v>244</v>
      </c>
      <c r="G80" s="114"/>
      <c r="H80" s="104">
        <v>4100</v>
      </c>
      <c r="I80" s="104">
        <f t="shared" si="7"/>
        <v>4100</v>
      </c>
      <c r="J80" s="104">
        <v>0</v>
      </c>
      <c r="K80" s="105">
        <f t="shared" si="6"/>
        <v>0</v>
      </c>
      <c r="L80" s="21"/>
    </row>
    <row r="81" spans="1:12" ht="14.25" customHeight="1">
      <c r="A81" s="111"/>
      <c r="B81" s="57" t="s">
        <v>192</v>
      </c>
      <c r="C81" s="113" t="s">
        <v>241</v>
      </c>
      <c r="D81" s="114" t="s">
        <v>125</v>
      </c>
      <c r="E81" s="114" t="s">
        <v>133</v>
      </c>
      <c r="F81" s="114" t="s">
        <v>244</v>
      </c>
      <c r="G81" s="114" t="s">
        <v>191</v>
      </c>
      <c r="H81" s="104">
        <v>4100</v>
      </c>
      <c r="I81" s="104">
        <f t="shared" si="7"/>
        <v>4100</v>
      </c>
      <c r="J81" s="104">
        <v>0</v>
      </c>
      <c r="K81" s="105">
        <f>J81/I81*100</f>
        <v>0</v>
      </c>
      <c r="L81" s="21"/>
    </row>
    <row r="82" spans="1:12" ht="45" customHeight="1">
      <c r="A82" s="111"/>
      <c r="B82" s="57" t="s">
        <v>245</v>
      </c>
      <c r="C82" s="102">
        <v>992</v>
      </c>
      <c r="D82" s="106" t="s">
        <v>125</v>
      </c>
      <c r="E82" s="106" t="s">
        <v>133</v>
      </c>
      <c r="F82" s="106" t="s">
        <v>246</v>
      </c>
      <c r="G82" s="106"/>
      <c r="H82" s="104">
        <v>2000</v>
      </c>
      <c r="I82" s="104">
        <f t="shared" si="7"/>
        <v>2000</v>
      </c>
      <c r="J82" s="104">
        <v>0</v>
      </c>
      <c r="K82" s="105">
        <f t="shared" si="6"/>
        <v>0</v>
      </c>
      <c r="L82" s="21"/>
    </row>
    <row r="83" spans="1:12" ht="13.5" customHeight="1">
      <c r="A83" s="111"/>
      <c r="B83" s="57" t="s">
        <v>192</v>
      </c>
      <c r="C83" s="102">
        <v>992</v>
      </c>
      <c r="D83" s="106" t="s">
        <v>125</v>
      </c>
      <c r="E83" s="106" t="s">
        <v>133</v>
      </c>
      <c r="F83" s="106" t="s">
        <v>246</v>
      </c>
      <c r="G83" s="106" t="s">
        <v>191</v>
      </c>
      <c r="H83" s="104">
        <v>2000</v>
      </c>
      <c r="I83" s="104">
        <f t="shared" si="7"/>
        <v>2000</v>
      </c>
      <c r="J83" s="104">
        <v>0</v>
      </c>
      <c r="K83" s="105">
        <f>J83/I83*100</f>
        <v>0</v>
      </c>
      <c r="L83" s="21"/>
    </row>
    <row r="84" spans="1:11" ht="27" customHeight="1">
      <c r="A84" s="101"/>
      <c r="B84" s="49" t="s">
        <v>144</v>
      </c>
      <c r="C84" s="102">
        <v>992</v>
      </c>
      <c r="D84" s="106" t="s">
        <v>125</v>
      </c>
      <c r="E84" s="106" t="s">
        <v>145</v>
      </c>
      <c r="F84" s="115"/>
      <c r="G84" s="106"/>
      <c r="H84" s="104">
        <f>SUM(H86+H88+H89+H91)</f>
        <v>3096.6</v>
      </c>
      <c r="I84" s="104">
        <f>SUM(I86+I88+I89+I91)</f>
        <v>3096.6</v>
      </c>
      <c r="J84" s="104">
        <f>SUM(J86+J88+J89+J91)</f>
        <v>1555.3</v>
      </c>
      <c r="K84" s="105">
        <f t="shared" si="6"/>
        <v>50.22605438222567</v>
      </c>
    </row>
    <row r="85" spans="1:11" ht="45" customHeight="1">
      <c r="A85" s="101"/>
      <c r="B85" s="49" t="s">
        <v>247</v>
      </c>
      <c r="C85" s="102">
        <v>992</v>
      </c>
      <c r="D85" s="106" t="s">
        <v>125</v>
      </c>
      <c r="E85" s="106" t="s">
        <v>145</v>
      </c>
      <c r="F85" s="115">
        <v>3380000</v>
      </c>
      <c r="G85" s="106"/>
      <c r="H85" s="104">
        <v>1207.8</v>
      </c>
      <c r="I85" s="104">
        <f aca="true" t="shared" si="8" ref="I85:I90">SUM(H85)</f>
        <v>1207.8</v>
      </c>
      <c r="J85" s="104">
        <v>1207.8</v>
      </c>
      <c r="K85" s="105">
        <f>J85/I85*100</f>
        <v>100</v>
      </c>
    </row>
    <row r="86" spans="1:11" ht="41.25" customHeight="1">
      <c r="A86" s="101"/>
      <c r="B86" s="49" t="s">
        <v>248</v>
      </c>
      <c r="C86" s="102">
        <v>992</v>
      </c>
      <c r="D86" s="106" t="s">
        <v>125</v>
      </c>
      <c r="E86" s="106" t="s">
        <v>145</v>
      </c>
      <c r="F86" s="115">
        <v>3380000</v>
      </c>
      <c r="G86" s="106" t="s">
        <v>216</v>
      </c>
      <c r="H86" s="104">
        <v>1207.8</v>
      </c>
      <c r="I86" s="104">
        <f t="shared" si="8"/>
        <v>1207.8</v>
      </c>
      <c r="J86" s="104">
        <v>1207.8</v>
      </c>
      <c r="K86" s="105">
        <f t="shared" si="6"/>
        <v>100</v>
      </c>
    </row>
    <row r="87" spans="1:11" ht="42" customHeight="1">
      <c r="A87" s="101"/>
      <c r="B87" s="49" t="s">
        <v>249</v>
      </c>
      <c r="C87" s="102">
        <v>992</v>
      </c>
      <c r="D87" s="106" t="s">
        <v>125</v>
      </c>
      <c r="E87" s="106" t="s">
        <v>145</v>
      </c>
      <c r="F87" s="115">
        <v>3400300</v>
      </c>
      <c r="G87" s="106"/>
      <c r="H87" s="104">
        <v>129.8</v>
      </c>
      <c r="I87" s="104">
        <f t="shared" si="8"/>
        <v>129.8</v>
      </c>
      <c r="J87" s="104">
        <v>129.8</v>
      </c>
      <c r="K87" s="105">
        <f>J87/I87*100</f>
        <v>100</v>
      </c>
    </row>
    <row r="88" spans="1:11" ht="43.5" customHeight="1">
      <c r="A88" s="101"/>
      <c r="B88" s="49" t="s">
        <v>248</v>
      </c>
      <c r="C88" s="102">
        <v>992</v>
      </c>
      <c r="D88" s="106" t="s">
        <v>125</v>
      </c>
      <c r="E88" s="106" t="s">
        <v>145</v>
      </c>
      <c r="F88" s="115">
        <v>3400300</v>
      </c>
      <c r="G88" s="106" t="s">
        <v>216</v>
      </c>
      <c r="H88" s="104">
        <v>129.8</v>
      </c>
      <c r="I88" s="104">
        <f t="shared" si="8"/>
        <v>129.8</v>
      </c>
      <c r="J88" s="104">
        <v>129.8</v>
      </c>
      <c r="K88" s="105">
        <f t="shared" si="6"/>
        <v>100</v>
      </c>
    </row>
    <row r="89" spans="1:11" ht="105.75" customHeight="1">
      <c r="A89" s="101"/>
      <c r="B89" s="57" t="s">
        <v>250</v>
      </c>
      <c r="C89" s="102">
        <v>992</v>
      </c>
      <c r="D89" s="106" t="s">
        <v>125</v>
      </c>
      <c r="E89" s="106" t="s">
        <v>145</v>
      </c>
      <c r="F89" s="115">
        <v>5241300</v>
      </c>
      <c r="G89" s="106"/>
      <c r="H89" s="104">
        <v>1025</v>
      </c>
      <c r="I89" s="104">
        <f t="shared" si="8"/>
        <v>1025</v>
      </c>
      <c r="J89" s="104">
        <v>0</v>
      </c>
      <c r="K89" s="105">
        <f t="shared" si="6"/>
        <v>0</v>
      </c>
    </row>
    <row r="90" spans="1:11" ht="17.25" customHeight="1">
      <c r="A90" s="101"/>
      <c r="B90" s="57" t="s">
        <v>192</v>
      </c>
      <c r="C90" s="102">
        <v>992</v>
      </c>
      <c r="D90" s="106" t="s">
        <v>125</v>
      </c>
      <c r="E90" s="106" t="s">
        <v>145</v>
      </c>
      <c r="F90" s="115">
        <v>5241300</v>
      </c>
      <c r="G90" s="106" t="s">
        <v>191</v>
      </c>
      <c r="H90" s="104">
        <v>1025</v>
      </c>
      <c r="I90" s="104">
        <f t="shared" si="8"/>
        <v>1025</v>
      </c>
      <c r="J90" s="104">
        <v>0</v>
      </c>
      <c r="K90" s="105">
        <f>J90/I90*100</f>
        <v>0</v>
      </c>
    </row>
    <row r="91" spans="1:11" ht="25.5" customHeight="1">
      <c r="A91" s="101"/>
      <c r="B91" s="58" t="s">
        <v>194</v>
      </c>
      <c r="C91" s="102">
        <v>992</v>
      </c>
      <c r="D91" s="103" t="s">
        <v>125</v>
      </c>
      <c r="E91" s="103" t="s">
        <v>145</v>
      </c>
      <c r="F91" s="103" t="s">
        <v>195</v>
      </c>
      <c r="G91" s="112"/>
      <c r="H91" s="104">
        <f>SUM(H92+H94)</f>
        <v>734</v>
      </c>
      <c r="I91" s="104">
        <f>SUM(I92+I94)</f>
        <v>734</v>
      </c>
      <c r="J91" s="104">
        <f>SUM(J92+J94)</f>
        <v>217.7</v>
      </c>
      <c r="K91" s="105">
        <f t="shared" si="6"/>
        <v>29.659400544959126</v>
      </c>
    </row>
    <row r="92" spans="1:11" ht="109.5" customHeight="1">
      <c r="A92" s="101"/>
      <c r="B92" s="57" t="s">
        <v>251</v>
      </c>
      <c r="C92" s="102">
        <v>992</v>
      </c>
      <c r="D92" s="103" t="s">
        <v>125</v>
      </c>
      <c r="E92" s="103" t="s">
        <v>145</v>
      </c>
      <c r="F92" s="103" t="s">
        <v>252</v>
      </c>
      <c r="G92" s="106"/>
      <c r="H92" s="104">
        <v>70</v>
      </c>
      <c r="I92" s="104">
        <f>SUM(H92)</f>
        <v>70</v>
      </c>
      <c r="J92" s="104">
        <v>60</v>
      </c>
      <c r="K92" s="105">
        <f t="shared" si="6"/>
        <v>85.71428571428571</v>
      </c>
    </row>
    <row r="93" spans="1:11" ht="15" customHeight="1">
      <c r="A93" s="101"/>
      <c r="B93" s="57" t="s">
        <v>192</v>
      </c>
      <c r="C93" s="102">
        <v>992</v>
      </c>
      <c r="D93" s="103" t="s">
        <v>125</v>
      </c>
      <c r="E93" s="103" t="s">
        <v>145</v>
      </c>
      <c r="F93" s="103" t="s">
        <v>252</v>
      </c>
      <c r="G93" s="106" t="s">
        <v>191</v>
      </c>
      <c r="H93" s="104">
        <v>70</v>
      </c>
      <c r="I93" s="104">
        <f>SUM(H93)</f>
        <v>70</v>
      </c>
      <c r="J93" s="104">
        <v>60</v>
      </c>
      <c r="K93" s="105">
        <f>J93/I93*100</f>
        <v>85.71428571428571</v>
      </c>
    </row>
    <row r="94" spans="1:11" ht="121.5" customHeight="1">
      <c r="A94" s="101"/>
      <c r="B94" s="57" t="s">
        <v>253</v>
      </c>
      <c r="C94" s="102">
        <v>992</v>
      </c>
      <c r="D94" s="103" t="s">
        <v>125</v>
      </c>
      <c r="E94" s="103" t="s">
        <v>145</v>
      </c>
      <c r="F94" s="103" t="s">
        <v>254</v>
      </c>
      <c r="G94" s="106"/>
      <c r="H94" s="104">
        <v>664</v>
      </c>
      <c r="I94" s="104">
        <f>SUM(H94)</f>
        <v>664</v>
      </c>
      <c r="J94" s="104">
        <v>157.7</v>
      </c>
      <c r="K94" s="105">
        <f t="shared" si="6"/>
        <v>23.75</v>
      </c>
    </row>
    <row r="95" spans="1:11" ht="16.5" customHeight="1">
      <c r="A95" s="101"/>
      <c r="B95" s="57" t="s">
        <v>192</v>
      </c>
      <c r="C95" s="102">
        <v>992</v>
      </c>
      <c r="D95" s="103" t="s">
        <v>125</v>
      </c>
      <c r="E95" s="103" t="s">
        <v>145</v>
      </c>
      <c r="F95" s="103" t="s">
        <v>254</v>
      </c>
      <c r="G95" s="106" t="s">
        <v>191</v>
      </c>
      <c r="H95" s="104">
        <v>664</v>
      </c>
      <c r="I95" s="104">
        <f>SUM(H95)</f>
        <v>664</v>
      </c>
      <c r="J95" s="104">
        <v>157.7</v>
      </c>
      <c r="K95" s="105">
        <f>J95/I95*100</f>
        <v>23.75</v>
      </c>
    </row>
    <row r="96" spans="1:12" ht="31.5" customHeight="1">
      <c r="A96" s="116">
        <v>4</v>
      </c>
      <c r="B96" s="53" t="s">
        <v>255</v>
      </c>
      <c r="C96" s="97">
        <v>992</v>
      </c>
      <c r="D96" s="99" t="s">
        <v>140</v>
      </c>
      <c r="E96" s="99"/>
      <c r="F96" s="99"/>
      <c r="G96" s="99"/>
      <c r="H96" s="100">
        <f>SUM(H97+H113+H133)</f>
        <v>55683.90000000001</v>
      </c>
      <c r="I96" s="100">
        <f>SUM(I97+I113+I133)</f>
        <v>55683.90000000001</v>
      </c>
      <c r="J96" s="100">
        <f>SUM(J97+J113+J133)</f>
        <v>55282.200000000004</v>
      </c>
      <c r="K96" s="95">
        <f t="shared" si="6"/>
        <v>99.27860656311788</v>
      </c>
      <c r="L96" s="21"/>
    </row>
    <row r="97" spans="1:11" ht="16.5" customHeight="1">
      <c r="A97" s="96"/>
      <c r="B97" s="58" t="s">
        <v>147</v>
      </c>
      <c r="C97" s="102">
        <v>992</v>
      </c>
      <c r="D97" s="103" t="s">
        <v>140</v>
      </c>
      <c r="E97" s="103" t="s">
        <v>123</v>
      </c>
      <c r="F97" s="103"/>
      <c r="G97" s="103"/>
      <c r="H97" s="104">
        <f>SUM(H98+H101)</f>
        <v>22512.2</v>
      </c>
      <c r="I97" s="104">
        <f>SUM(I98+I101)</f>
        <v>22512.2</v>
      </c>
      <c r="J97" s="104">
        <f>SUM(J98+J101)</f>
        <v>22232.7</v>
      </c>
      <c r="K97" s="105">
        <f>J97/I97*100</f>
        <v>98.75845097325005</v>
      </c>
    </row>
    <row r="98" spans="1:11" ht="31.5" customHeight="1">
      <c r="A98" s="96"/>
      <c r="B98" s="117" t="s">
        <v>256</v>
      </c>
      <c r="C98" s="102">
        <v>992</v>
      </c>
      <c r="D98" s="103" t="s">
        <v>140</v>
      </c>
      <c r="E98" s="103" t="s">
        <v>123</v>
      </c>
      <c r="F98" s="103" t="s">
        <v>257</v>
      </c>
      <c r="G98" s="103"/>
      <c r="H98" s="104">
        <f>SUM(H99)</f>
        <v>300</v>
      </c>
      <c r="I98" s="104">
        <f>SUM(I99)</f>
        <v>300</v>
      </c>
      <c r="J98" s="104">
        <f>SUM(J99)</f>
        <v>300</v>
      </c>
      <c r="K98" s="105">
        <f>J98/I98*100</f>
        <v>100</v>
      </c>
    </row>
    <row r="99" spans="1:11" ht="59.25" customHeight="1">
      <c r="A99" s="96"/>
      <c r="B99" s="58" t="s">
        <v>258</v>
      </c>
      <c r="C99" s="102">
        <v>992</v>
      </c>
      <c r="D99" s="103" t="s">
        <v>140</v>
      </c>
      <c r="E99" s="103" t="s">
        <v>123</v>
      </c>
      <c r="F99" s="103" t="s">
        <v>259</v>
      </c>
      <c r="G99" s="103"/>
      <c r="H99" s="104">
        <v>300</v>
      </c>
      <c r="I99" s="104">
        <f>SUM(H99)</f>
        <v>300</v>
      </c>
      <c r="J99" s="104">
        <v>300</v>
      </c>
      <c r="K99" s="105">
        <f>J99/I99*100</f>
        <v>100</v>
      </c>
    </row>
    <row r="100" spans="1:11" ht="15" customHeight="1">
      <c r="A100" s="96"/>
      <c r="B100" s="58" t="s">
        <v>192</v>
      </c>
      <c r="C100" s="102">
        <v>992</v>
      </c>
      <c r="D100" s="103" t="s">
        <v>140</v>
      </c>
      <c r="E100" s="103" t="s">
        <v>123</v>
      </c>
      <c r="F100" s="103" t="s">
        <v>259</v>
      </c>
      <c r="G100" s="103" t="s">
        <v>191</v>
      </c>
      <c r="H100" s="104">
        <v>300</v>
      </c>
      <c r="I100" s="104">
        <f>SUM(H100)</f>
        <v>300</v>
      </c>
      <c r="J100" s="104">
        <v>300</v>
      </c>
      <c r="K100" s="105">
        <f>J100/I100*100</f>
        <v>100</v>
      </c>
    </row>
    <row r="101" spans="1:11" ht="30.75" customHeight="1">
      <c r="A101" s="96"/>
      <c r="B101" s="58" t="s">
        <v>194</v>
      </c>
      <c r="C101" s="102">
        <v>992</v>
      </c>
      <c r="D101" s="103" t="s">
        <v>140</v>
      </c>
      <c r="E101" s="103" t="s">
        <v>123</v>
      </c>
      <c r="F101" s="103" t="s">
        <v>260</v>
      </c>
      <c r="G101" s="103"/>
      <c r="H101" s="104">
        <f>SUM(H102+H105+H107+H109+H111)</f>
        <v>22212.2</v>
      </c>
      <c r="I101" s="104">
        <f>SUM(I103+I104+I105+I107+I111+I109)</f>
        <v>22212.2</v>
      </c>
      <c r="J101" s="104">
        <f>SUM(J103+J104+J105+J107+J111+J109)</f>
        <v>21932.7</v>
      </c>
      <c r="K101" s="105">
        <f aca="true" t="shared" si="9" ref="K101:K121">J101/I101*100</f>
        <v>98.74168249880697</v>
      </c>
    </row>
    <row r="102" spans="1:11" ht="107.25" customHeight="1">
      <c r="A102" s="96"/>
      <c r="B102" s="49" t="s">
        <v>261</v>
      </c>
      <c r="C102" s="102">
        <v>992</v>
      </c>
      <c r="D102" s="106" t="s">
        <v>140</v>
      </c>
      <c r="E102" s="106" t="s">
        <v>123</v>
      </c>
      <c r="F102" s="106" t="s">
        <v>262</v>
      </c>
      <c r="G102" s="103"/>
      <c r="H102" s="104">
        <f>SUM(H103+H104)</f>
        <v>10949.8</v>
      </c>
      <c r="I102" s="104">
        <f>SUM(I103+I104)</f>
        <v>10949.8</v>
      </c>
      <c r="J102" s="104">
        <f>SUM(J103+J104)</f>
        <v>10745.8</v>
      </c>
      <c r="K102" s="105">
        <f t="shared" si="9"/>
        <v>98.13695227310087</v>
      </c>
    </row>
    <row r="103" spans="1:11" ht="17.25" customHeight="1">
      <c r="A103" s="96"/>
      <c r="B103" s="49" t="s">
        <v>223</v>
      </c>
      <c r="C103" s="102">
        <v>992</v>
      </c>
      <c r="D103" s="106" t="s">
        <v>140</v>
      </c>
      <c r="E103" s="106" t="s">
        <v>123</v>
      </c>
      <c r="F103" s="106" t="s">
        <v>262</v>
      </c>
      <c r="G103" s="106" t="s">
        <v>191</v>
      </c>
      <c r="H103" s="104">
        <v>3374.2</v>
      </c>
      <c r="I103" s="104">
        <f aca="true" t="shared" si="10" ref="I103:I112">SUM(H103)</f>
        <v>3374.2</v>
      </c>
      <c r="J103" s="104">
        <v>3328.2</v>
      </c>
      <c r="K103" s="105">
        <f t="shared" si="9"/>
        <v>98.63671388773635</v>
      </c>
    </row>
    <row r="104" spans="1:11" ht="17.25" customHeight="1">
      <c r="A104" s="101"/>
      <c r="B104" s="49" t="s">
        <v>224</v>
      </c>
      <c r="C104" s="102">
        <v>992</v>
      </c>
      <c r="D104" s="106" t="s">
        <v>140</v>
      </c>
      <c r="E104" s="106" t="s">
        <v>123</v>
      </c>
      <c r="F104" s="106" t="s">
        <v>262</v>
      </c>
      <c r="G104" s="106" t="s">
        <v>225</v>
      </c>
      <c r="H104" s="104">
        <v>7575.6</v>
      </c>
      <c r="I104" s="104">
        <f t="shared" si="10"/>
        <v>7575.6</v>
      </c>
      <c r="J104" s="104">
        <v>7417.6</v>
      </c>
      <c r="K104" s="105">
        <f t="shared" si="9"/>
        <v>97.91435661861767</v>
      </c>
    </row>
    <row r="105" spans="1:11" ht="88.5" customHeight="1">
      <c r="A105" s="101"/>
      <c r="B105" s="58" t="s">
        <v>263</v>
      </c>
      <c r="C105" s="102">
        <v>992</v>
      </c>
      <c r="D105" s="106" t="s">
        <v>140</v>
      </c>
      <c r="E105" s="106" t="s">
        <v>123</v>
      </c>
      <c r="F105" s="118" t="s">
        <v>264</v>
      </c>
      <c r="G105" s="106"/>
      <c r="H105" s="104">
        <v>3455.7</v>
      </c>
      <c r="I105" s="104">
        <f t="shared" si="10"/>
        <v>3455.7</v>
      </c>
      <c r="J105" s="104">
        <v>3455.6</v>
      </c>
      <c r="K105" s="105">
        <f t="shared" si="9"/>
        <v>99.99710623028619</v>
      </c>
    </row>
    <row r="106" spans="1:11" ht="15.75" customHeight="1">
      <c r="A106" s="101"/>
      <c r="B106" s="58" t="s">
        <v>224</v>
      </c>
      <c r="C106" s="102">
        <v>992</v>
      </c>
      <c r="D106" s="106" t="s">
        <v>140</v>
      </c>
      <c r="E106" s="106" t="s">
        <v>123</v>
      </c>
      <c r="F106" s="118" t="s">
        <v>264</v>
      </c>
      <c r="G106" s="106" t="s">
        <v>225</v>
      </c>
      <c r="H106" s="104">
        <v>3455.7</v>
      </c>
      <c r="I106" s="104">
        <f t="shared" si="10"/>
        <v>3455.7</v>
      </c>
      <c r="J106" s="104">
        <v>3455.6</v>
      </c>
      <c r="K106" s="105">
        <f>J106/I106*100</f>
        <v>99.99710623028619</v>
      </c>
    </row>
    <row r="107" spans="1:11" ht="102" customHeight="1">
      <c r="A107" s="101"/>
      <c r="B107" s="49" t="s">
        <v>265</v>
      </c>
      <c r="C107" s="102">
        <v>992</v>
      </c>
      <c r="D107" s="106" t="s">
        <v>140</v>
      </c>
      <c r="E107" s="106" t="s">
        <v>123</v>
      </c>
      <c r="F107" s="106" t="s">
        <v>266</v>
      </c>
      <c r="G107" s="106"/>
      <c r="H107" s="104">
        <v>6152.7</v>
      </c>
      <c r="I107" s="104">
        <f t="shared" si="10"/>
        <v>6152.7</v>
      </c>
      <c r="J107" s="104">
        <v>6152.4</v>
      </c>
      <c r="K107" s="105">
        <f t="shared" si="9"/>
        <v>99.99512409186211</v>
      </c>
    </row>
    <row r="108" spans="1:11" ht="16.5" customHeight="1">
      <c r="A108" s="101"/>
      <c r="B108" s="49" t="s">
        <v>192</v>
      </c>
      <c r="C108" s="102">
        <v>992</v>
      </c>
      <c r="D108" s="106" t="s">
        <v>140</v>
      </c>
      <c r="E108" s="106" t="s">
        <v>123</v>
      </c>
      <c r="F108" s="106" t="s">
        <v>266</v>
      </c>
      <c r="G108" s="106" t="s">
        <v>191</v>
      </c>
      <c r="H108" s="104">
        <v>6152.7</v>
      </c>
      <c r="I108" s="104">
        <f t="shared" si="10"/>
        <v>6152.7</v>
      </c>
      <c r="J108" s="104">
        <v>6152.4</v>
      </c>
      <c r="K108" s="105">
        <f>J108/I108*100</f>
        <v>99.99512409186211</v>
      </c>
    </row>
    <row r="109" spans="1:11" ht="90" customHeight="1">
      <c r="A109" s="101"/>
      <c r="B109" s="49" t="s">
        <v>267</v>
      </c>
      <c r="C109" s="102">
        <v>992</v>
      </c>
      <c r="D109" s="106" t="s">
        <v>140</v>
      </c>
      <c r="E109" s="106" t="s">
        <v>123</v>
      </c>
      <c r="F109" s="106" t="s">
        <v>268</v>
      </c>
      <c r="G109" s="106"/>
      <c r="H109" s="104">
        <v>1000</v>
      </c>
      <c r="I109" s="104">
        <f t="shared" si="10"/>
        <v>1000</v>
      </c>
      <c r="J109" s="104">
        <v>924.9</v>
      </c>
      <c r="K109" s="105">
        <f t="shared" si="9"/>
        <v>92.49</v>
      </c>
    </row>
    <row r="110" spans="1:11" ht="15" customHeight="1">
      <c r="A110" s="101"/>
      <c r="B110" s="49" t="s">
        <v>192</v>
      </c>
      <c r="C110" s="102">
        <v>992</v>
      </c>
      <c r="D110" s="106" t="s">
        <v>140</v>
      </c>
      <c r="E110" s="106" t="s">
        <v>123</v>
      </c>
      <c r="F110" s="106" t="s">
        <v>268</v>
      </c>
      <c r="G110" s="106" t="s">
        <v>191</v>
      </c>
      <c r="H110" s="104">
        <v>1000</v>
      </c>
      <c r="I110" s="104">
        <f t="shared" si="10"/>
        <v>1000</v>
      </c>
      <c r="J110" s="104">
        <v>924.9</v>
      </c>
      <c r="K110" s="105">
        <f>J110/I110*100</f>
        <v>92.49</v>
      </c>
    </row>
    <row r="111" spans="1:11" ht="12.75">
      <c r="A111" s="101"/>
      <c r="B111" s="57" t="s">
        <v>269</v>
      </c>
      <c r="C111" s="102">
        <v>992</v>
      </c>
      <c r="D111" s="106" t="s">
        <v>140</v>
      </c>
      <c r="E111" s="106" t="s">
        <v>123</v>
      </c>
      <c r="F111" s="106" t="s">
        <v>270</v>
      </c>
      <c r="G111" s="106"/>
      <c r="H111" s="104">
        <v>654</v>
      </c>
      <c r="I111" s="104">
        <f t="shared" si="10"/>
        <v>654</v>
      </c>
      <c r="J111" s="104">
        <v>654</v>
      </c>
      <c r="K111" s="105">
        <f t="shared" si="9"/>
        <v>100</v>
      </c>
    </row>
    <row r="112" spans="1:11" ht="12.75">
      <c r="A112" s="101"/>
      <c r="B112" s="57" t="s">
        <v>202</v>
      </c>
      <c r="C112" s="102">
        <v>992</v>
      </c>
      <c r="D112" s="106" t="s">
        <v>140</v>
      </c>
      <c r="E112" s="106" t="s">
        <v>123</v>
      </c>
      <c r="F112" s="106" t="s">
        <v>270</v>
      </c>
      <c r="G112" s="106" t="s">
        <v>203</v>
      </c>
      <c r="H112" s="104">
        <v>654</v>
      </c>
      <c r="I112" s="104">
        <f t="shared" si="10"/>
        <v>654</v>
      </c>
      <c r="J112" s="104">
        <v>654</v>
      </c>
      <c r="K112" s="105">
        <f>J112/I112*100</f>
        <v>100</v>
      </c>
    </row>
    <row r="113" spans="1:12" ht="12.75">
      <c r="A113" s="101"/>
      <c r="B113" s="58" t="s">
        <v>148</v>
      </c>
      <c r="C113" s="102">
        <v>992</v>
      </c>
      <c r="D113" s="103" t="s">
        <v>140</v>
      </c>
      <c r="E113" s="103" t="s">
        <v>131</v>
      </c>
      <c r="F113" s="103"/>
      <c r="G113" s="103"/>
      <c r="H113" s="104">
        <f>SUM(H114+H117+H120+H125)</f>
        <v>21459.9</v>
      </c>
      <c r="I113" s="104">
        <f>SUM(I114+I117+I120+I125)</f>
        <v>21459.9</v>
      </c>
      <c r="J113" s="104">
        <f>SUM(J114+J117+J120+J125)</f>
        <v>21337.7</v>
      </c>
      <c r="K113" s="105">
        <f t="shared" si="9"/>
        <v>99.43056584606637</v>
      </c>
      <c r="L113" s="21"/>
    </row>
    <row r="114" spans="1:12" ht="32.25" customHeight="1">
      <c r="A114" s="101"/>
      <c r="B114" s="57" t="s">
        <v>256</v>
      </c>
      <c r="C114" s="119" t="s">
        <v>241</v>
      </c>
      <c r="D114" s="120" t="s">
        <v>140</v>
      </c>
      <c r="E114" s="120" t="s">
        <v>131</v>
      </c>
      <c r="F114" s="120" t="s">
        <v>257</v>
      </c>
      <c r="G114" s="103"/>
      <c r="H114" s="104">
        <f>SUM(H115)</f>
        <v>1500</v>
      </c>
      <c r="I114" s="104">
        <f>SUM(I115)</f>
        <v>1500</v>
      </c>
      <c r="J114" s="104">
        <f>SUM(J115)</f>
        <v>1500</v>
      </c>
      <c r="K114" s="105">
        <f t="shared" si="9"/>
        <v>100</v>
      </c>
      <c r="L114" s="21"/>
    </row>
    <row r="115" spans="1:12" ht="12.75">
      <c r="A115" s="101"/>
      <c r="B115" s="57" t="s">
        <v>271</v>
      </c>
      <c r="C115" s="119" t="s">
        <v>241</v>
      </c>
      <c r="D115" s="120" t="s">
        <v>140</v>
      </c>
      <c r="E115" s="120" t="s">
        <v>131</v>
      </c>
      <c r="F115" s="120" t="s">
        <v>272</v>
      </c>
      <c r="G115" s="103"/>
      <c r="H115" s="104">
        <v>1500</v>
      </c>
      <c r="I115" s="104">
        <v>1500</v>
      </c>
      <c r="J115" s="104">
        <v>1500</v>
      </c>
      <c r="K115" s="105">
        <f t="shared" si="9"/>
        <v>100</v>
      </c>
      <c r="L115" s="21"/>
    </row>
    <row r="116" spans="1:12" ht="12.75">
      <c r="A116" s="101"/>
      <c r="B116" s="57" t="s">
        <v>224</v>
      </c>
      <c r="C116" s="119" t="s">
        <v>241</v>
      </c>
      <c r="D116" s="120" t="s">
        <v>140</v>
      </c>
      <c r="E116" s="120" t="s">
        <v>131</v>
      </c>
      <c r="F116" s="120" t="s">
        <v>272</v>
      </c>
      <c r="G116" s="103" t="s">
        <v>225</v>
      </c>
      <c r="H116" s="104">
        <v>1500</v>
      </c>
      <c r="I116" s="104">
        <v>1500</v>
      </c>
      <c r="J116" s="104">
        <v>1500</v>
      </c>
      <c r="K116" s="105">
        <f>J116/I116*100</f>
        <v>100</v>
      </c>
      <c r="L116" s="21"/>
    </row>
    <row r="117" spans="1:11" ht="29.25" customHeight="1">
      <c r="A117" s="101"/>
      <c r="B117" s="49" t="s">
        <v>273</v>
      </c>
      <c r="C117" s="121">
        <v>992</v>
      </c>
      <c r="D117" s="106" t="s">
        <v>140</v>
      </c>
      <c r="E117" s="106" t="s">
        <v>131</v>
      </c>
      <c r="F117" s="109" t="s">
        <v>274</v>
      </c>
      <c r="G117" s="109"/>
      <c r="H117" s="104">
        <f>SUM(H118)</f>
        <v>700</v>
      </c>
      <c r="I117" s="104">
        <f>SUM(I118)</f>
        <v>700</v>
      </c>
      <c r="J117" s="104">
        <f>SUM(J118)</f>
        <v>700</v>
      </c>
      <c r="K117" s="105">
        <f t="shared" si="9"/>
        <v>100</v>
      </c>
    </row>
    <row r="118" spans="1:11" ht="94.5" customHeight="1">
      <c r="A118" s="101"/>
      <c r="B118" s="49" t="s">
        <v>275</v>
      </c>
      <c r="C118" s="102">
        <v>992</v>
      </c>
      <c r="D118" s="106" t="s">
        <v>140</v>
      </c>
      <c r="E118" s="106" t="s">
        <v>131</v>
      </c>
      <c r="F118" s="106" t="s">
        <v>276</v>
      </c>
      <c r="G118" s="106"/>
      <c r="H118" s="104">
        <v>700</v>
      </c>
      <c r="I118" s="104">
        <f>SUM(H118)</f>
        <v>700</v>
      </c>
      <c r="J118" s="104">
        <v>700</v>
      </c>
      <c r="K118" s="105">
        <f t="shared" si="9"/>
        <v>100</v>
      </c>
    </row>
    <row r="119" spans="1:11" ht="14.25" customHeight="1">
      <c r="A119" s="101"/>
      <c r="B119" s="49" t="s">
        <v>192</v>
      </c>
      <c r="C119" s="102">
        <v>992</v>
      </c>
      <c r="D119" s="106" t="s">
        <v>140</v>
      </c>
      <c r="E119" s="106" t="s">
        <v>131</v>
      </c>
      <c r="F119" s="106" t="s">
        <v>276</v>
      </c>
      <c r="G119" s="106" t="s">
        <v>191</v>
      </c>
      <c r="H119" s="104">
        <v>700</v>
      </c>
      <c r="I119" s="104">
        <f>SUM(H119)</f>
        <v>700</v>
      </c>
      <c r="J119" s="104">
        <v>700</v>
      </c>
      <c r="K119" s="105">
        <f>J119/I119*100</f>
        <v>100</v>
      </c>
    </row>
    <row r="120" spans="1:11" ht="12.75">
      <c r="A120" s="101"/>
      <c r="B120" s="58" t="s">
        <v>148</v>
      </c>
      <c r="C120" s="102">
        <v>992</v>
      </c>
      <c r="D120" s="103" t="s">
        <v>140</v>
      </c>
      <c r="E120" s="103" t="s">
        <v>131</v>
      </c>
      <c r="F120" s="103" t="s">
        <v>277</v>
      </c>
      <c r="G120" s="103"/>
      <c r="H120" s="104">
        <f>SUM(H121:H124)</f>
        <v>17159.300000000003</v>
      </c>
      <c r="I120" s="104">
        <f>SUM(I121:I124)</f>
        <v>17159.300000000003</v>
      </c>
      <c r="J120" s="104">
        <f>SUM(J121:J124)</f>
        <v>17043.9</v>
      </c>
      <c r="K120" s="105">
        <f t="shared" si="9"/>
        <v>99.32747839364076</v>
      </c>
    </row>
    <row r="121" spans="1:11" ht="17.25" customHeight="1">
      <c r="A121" s="101"/>
      <c r="B121" s="49" t="s">
        <v>278</v>
      </c>
      <c r="C121" s="102">
        <v>992</v>
      </c>
      <c r="D121" s="106" t="s">
        <v>140</v>
      </c>
      <c r="E121" s="106" t="s">
        <v>131</v>
      </c>
      <c r="F121" s="106" t="s">
        <v>279</v>
      </c>
      <c r="G121" s="106" t="s">
        <v>191</v>
      </c>
      <c r="H121" s="104">
        <v>8810.4</v>
      </c>
      <c r="I121" s="104">
        <f>SUM(H121)</f>
        <v>8810.4</v>
      </c>
      <c r="J121" s="104">
        <v>8754.9</v>
      </c>
      <c r="K121" s="105">
        <f t="shared" si="9"/>
        <v>99.370062653228</v>
      </c>
    </row>
    <row r="122" spans="1:11" ht="15" customHeight="1">
      <c r="A122" s="101"/>
      <c r="B122" s="49" t="s">
        <v>280</v>
      </c>
      <c r="C122" s="102">
        <v>992</v>
      </c>
      <c r="D122" s="106" t="s">
        <v>140</v>
      </c>
      <c r="E122" s="106" t="s">
        <v>131</v>
      </c>
      <c r="F122" s="106" t="s">
        <v>281</v>
      </c>
      <c r="G122" s="106" t="s">
        <v>191</v>
      </c>
      <c r="H122" s="104">
        <v>2484.8</v>
      </c>
      <c r="I122" s="104">
        <f>SUM(H122)</f>
        <v>2484.8</v>
      </c>
      <c r="J122" s="104">
        <v>2484.4</v>
      </c>
      <c r="K122" s="105">
        <f aca="true" t="shared" si="11" ref="K122:K153">J122/I122*100</f>
        <v>99.98390212491951</v>
      </c>
    </row>
    <row r="123" spans="1:11" ht="12.75">
      <c r="A123" s="101"/>
      <c r="B123" s="49" t="s">
        <v>282</v>
      </c>
      <c r="C123" s="102">
        <v>992</v>
      </c>
      <c r="D123" s="106" t="s">
        <v>140</v>
      </c>
      <c r="E123" s="106" t="s">
        <v>131</v>
      </c>
      <c r="F123" s="106" t="s">
        <v>283</v>
      </c>
      <c r="G123" s="106" t="s">
        <v>191</v>
      </c>
      <c r="H123" s="104">
        <v>5807.1</v>
      </c>
      <c r="I123" s="104">
        <f>SUM(H123)</f>
        <v>5807.1</v>
      </c>
      <c r="J123" s="104">
        <v>5747.7</v>
      </c>
      <c r="K123" s="105">
        <f t="shared" si="11"/>
        <v>98.97711422224518</v>
      </c>
    </row>
    <row r="124" spans="1:11" ht="26.25" customHeight="1">
      <c r="A124" s="101"/>
      <c r="B124" s="49" t="s">
        <v>282</v>
      </c>
      <c r="C124" s="102">
        <v>992</v>
      </c>
      <c r="D124" s="106" t="s">
        <v>140</v>
      </c>
      <c r="E124" s="106" t="s">
        <v>131</v>
      </c>
      <c r="F124" s="106" t="s">
        <v>283</v>
      </c>
      <c r="G124" s="106" t="s">
        <v>225</v>
      </c>
      <c r="H124" s="104">
        <v>57</v>
      </c>
      <c r="I124" s="104">
        <v>57</v>
      </c>
      <c r="J124" s="104">
        <v>56.9</v>
      </c>
      <c r="K124" s="105">
        <f t="shared" si="11"/>
        <v>99.82456140350877</v>
      </c>
    </row>
    <row r="125" spans="1:11" ht="29.25" customHeight="1">
      <c r="A125" s="101"/>
      <c r="B125" s="58" t="s">
        <v>194</v>
      </c>
      <c r="C125" s="102">
        <v>992</v>
      </c>
      <c r="D125" s="103" t="s">
        <v>140</v>
      </c>
      <c r="E125" s="103" t="s">
        <v>131</v>
      </c>
      <c r="F125" s="103" t="s">
        <v>260</v>
      </c>
      <c r="G125" s="106"/>
      <c r="H125" s="104">
        <f>SUM(H126+H129+H131)</f>
        <v>2100.6</v>
      </c>
      <c r="I125" s="104">
        <f>SUM(I126+I129+I131)</f>
        <v>2100.6</v>
      </c>
      <c r="J125" s="104">
        <f>SUM(J126+J129+J131)</f>
        <v>2093.8</v>
      </c>
      <c r="K125" s="105">
        <f t="shared" si="11"/>
        <v>99.67628296677141</v>
      </c>
    </row>
    <row r="126" spans="1:11" ht="42.75" customHeight="1">
      <c r="A126" s="101"/>
      <c r="B126" s="49" t="s">
        <v>284</v>
      </c>
      <c r="C126" s="102">
        <v>992</v>
      </c>
      <c r="D126" s="103" t="s">
        <v>140</v>
      </c>
      <c r="E126" s="103" t="s">
        <v>131</v>
      </c>
      <c r="F126" s="103" t="s">
        <v>285</v>
      </c>
      <c r="G126" s="106"/>
      <c r="H126" s="104">
        <f>SUM(H127:H128)</f>
        <v>1242.3</v>
      </c>
      <c r="I126" s="104">
        <f>SUM(I127:I128)</f>
        <v>1242.3</v>
      </c>
      <c r="J126" s="104">
        <f>SUM(J127:J128)</f>
        <v>1237.6000000000001</v>
      </c>
      <c r="K126" s="105">
        <f t="shared" si="11"/>
        <v>99.6216694840216</v>
      </c>
    </row>
    <row r="127" spans="1:11" ht="15.75" customHeight="1">
      <c r="A127" s="101"/>
      <c r="B127" s="49" t="s">
        <v>223</v>
      </c>
      <c r="C127" s="102">
        <v>992</v>
      </c>
      <c r="D127" s="103" t="s">
        <v>140</v>
      </c>
      <c r="E127" s="103" t="s">
        <v>131</v>
      </c>
      <c r="F127" s="103" t="s">
        <v>285</v>
      </c>
      <c r="G127" s="106" t="s">
        <v>191</v>
      </c>
      <c r="H127" s="104">
        <v>43.5</v>
      </c>
      <c r="I127" s="104">
        <f aca="true" t="shared" si="12" ref="I127:I137">SUM(H127)</f>
        <v>43.5</v>
      </c>
      <c r="J127" s="104">
        <v>43.4</v>
      </c>
      <c r="K127" s="105">
        <f t="shared" si="11"/>
        <v>99.77011494252874</v>
      </c>
    </row>
    <row r="128" spans="1:11" ht="15" customHeight="1">
      <c r="A128" s="101"/>
      <c r="B128" s="17" t="s">
        <v>224</v>
      </c>
      <c r="C128" s="102">
        <v>992</v>
      </c>
      <c r="D128" s="103" t="s">
        <v>140</v>
      </c>
      <c r="E128" s="103" t="s">
        <v>131</v>
      </c>
      <c r="F128" s="103" t="s">
        <v>285</v>
      </c>
      <c r="G128" s="106" t="s">
        <v>225</v>
      </c>
      <c r="H128" s="104">
        <v>1198.8</v>
      </c>
      <c r="I128" s="104">
        <f t="shared" si="12"/>
        <v>1198.8</v>
      </c>
      <c r="J128" s="104">
        <v>1194.2</v>
      </c>
      <c r="K128" s="105">
        <f t="shared" si="11"/>
        <v>99.61628294961629</v>
      </c>
    </row>
    <row r="129" spans="1:11" ht="104.25" customHeight="1">
      <c r="A129" s="101"/>
      <c r="B129" s="17" t="s">
        <v>286</v>
      </c>
      <c r="C129" s="102">
        <v>992</v>
      </c>
      <c r="D129" s="106" t="s">
        <v>140</v>
      </c>
      <c r="E129" s="106" t="s">
        <v>131</v>
      </c>
      <c r="F129" s="106" t="s">
        <v>287</v>
      </c>
      <c r="G129" s="106"/>
      <c r="H129" s="104">
        <v>424.4</v>
      </c>
      <c r="I129" s="104">
        <f t="shared" si="12"/>
        <v>424.4</v>
      </c>
      <c r="J129" s="104">
        <v>424.4</v>
      </c>
      <c r="K129" s="105">
        <f t="shared" si="11"/>
        <v>100</v>
      </c>
    </row>
    <row r="130" spans="1:11" ht="15.75" customHeight="1">
      <c r="A130" s="101"/>
      <c r="B130" s="17" t="s">
        <v>192</v>
      </c>
      <c r="C130" s="102">
        <v>992</v>
      </c>
      <c r="D130" s="106" t="s">
        <v>140</v>
      </c>
      <c r="E130" s="106" t="s">
        <v>131</v>
      </c>
      <c r="F130" s="106" t="s">
        <v>287</v>
      </c>
      <c r="G130" s="106" t="s">
        <v>191</v>
      </c>
      <c r="H130" s="104">
        <v>424.4</v>
      </c>
      <c r="I130" s="104">
        <f t="shared" si="12"/>
        <v>424.4</v>
      </c>
      <c r="J130" s="104">
        <v>424.4</v>
      </c>
      <c r="K130" s="105">
        <f t="shared" si="11"/>
        <v>100</v>
      </c>
    </row>
    <row r="131" spans="1:11" ht="104.25" customHeight="1">
      <c r="A131" s="101"/>
      <c r="B131" s="58" t="s">
        <v>288</v>
      </c>
      <c r="C131" s="102">
        <v>992</v>
      </c>
      <c r="D131" s="106" t="s">
        <v>140</v>
      </c>
      <c r="E131" s="106" t="s">
        <v>131</v>
      </c>
      <c r="F131" s="106" t="s">
        <v>289</v>
      </c>
      <c r="G131" s="106"/>
      <c r="H131" s="104">
        <v>433.9</v>
      </c>
      <c r="I131" s="104">
        <f t="shared" si="12"/>
        <v>433.9</v>
      </c>
      <c r="J131" s="104">
        <v>431.8</v>
      </c>
      <c r="K131" s="105">
        <f t="shared" si="11"/>
        <v>99.51601751555658</v>
      </c>
    </row>
    <row r="132" spans="1:11" ht="18.75" customHeight="1">
      <c r="A132" s="101"/>
      <c r="B132" s="58" t="s">
        <v>224</v>
      </c>
      <c r="C132" s="102">
        <v>992</v>
      </c>
      <c r="D132" s="106" t="s">
        <v>140</v>
      </c>
      <c r="E132" s="106" t="s">
        <v>131</v>
      </c>
      <c r="F132" s="106" t="s">
        <v>289</v>
      </c>
      <c r="G132" s="106" t="s">
        <v>225</v>
      </c>
      <c r="H132" s="104">
        <v>433.9</v>
      </c>
      <c r="I132" s="104">
        <f t="shared" si="12"/>
        <v>433.9</v>
      </c>
      <c r="J132" s="104">
        <v>431.8</v>
      </c>
      <c r="K132" s="105">
        <f t="shared" si="11"/>
        <v>99.51601751555658</v>
      </c>
    </row>
    <row r="133" spans="1:11" ht="45" customHeight="1">
      <c r="A133" s="101"/>
      <c r="B133" s="57" t="s">
        <v>149</v>
      </c>
      <c r="C133" s="102">
        <v>992</v>
      </c>
      <c r="D133" s="106" t="s">
        <v>140</v>
      </c>
      <c r="E133" s="106" t="s">
        <v>140</v>
      </c>
      <c r="F133" s="106"/>
      <c r="G133" s="106"/>
      <c r="H133" s="104">
        <f>SUM(H134+H136)</f>
        <v>11711.800000000001</v>
      </c>
      <c r="I133" s="104">
        <f>SUM(I134+I136)</f>
        <v>11711.800000000001</v>
      </c>
      <c r="J133" s="104">
        <f>SUM(J134+J136)</f>
        <v>11711.800000000001</v>
      </c>
      <c r="K133" s="105">
        <f t="shared" si="11"/>
        <v>100</v>
      </c>
    </row>
    <row r="134" spans="1:11" ht="15" customHeight="1">
      <c r="A134" s="101"/>
      <c r="B134" s="57" t="s">
        <v>148</v>
      </c>
      <c r="C134" s="102">
        <v>992</v>
      </c>
      <c r="D134" s="106" t="s">
        <v>140</v>
      </c>
      <c r="E134" s="106" t="s">
        <v>140</v>
      </c>
      <c r="F134" s="106" t="s">
        <v>277</v>
      </c>
      <c r="G134" s="106"/>
      <c r="H134" s="104">
        <f>SUM(H135)</f>
        <v>10333.6</v>
      </c>
      <c r="I134" s="104">
        <f>SUM(I135)</f>
        <v>10333.6</v>
      </c>
      <c r="J134" s="104">
        <f>SUM(J135)</f>
        <v>10333.6</v>
      </c>
      <c r="K134" s="105">
        <f t="shared" si="11"/>
        <v>100</v>
      </c>
    </row>
    <row r="135" spans="1:11" ht="107.25" customHeight="1">
      <c r="A135" s="101"/>
      <c r="B135" s="110" t="s">
        <v>290</v>
      </c>
      <c r="C135" s="102">
        <v>992</v>
      </c>
      <c r="D135" s="106" t="s">
        <v>140</v>
      </c>
      <c r="E135" s="106" t="s">
        <v>140</v>
      </c>
      <c r="F135" s="106" t="s">
        <v>291</v>
      </c>
      <c r="G135" s="106" t="s">
        <v>292</v>
      </c>
      <c r="H135" s="104">
        <v>10333.6</v>
      </c>
      <c r="I135" s="104">
        <f t="shared" si="12"/>
        <v>10333.6</v>
      </c>
      <c r="J135" s="104">
        <v>10333.6</v>
      </c>
      <c r="K135" s="105">
        <f t="shared" si="11"/>
        <v>100</v>
      </c>
    </row>
    <row r="136" spans="1:11" ht="138" customHeight="1">
      <c r="A136" s="101"/>
      <c r="B136" s="57" t="s">
        <v>293</v>
      </c>
      <c r="C136" s="102">
        <v>992</v>
      </c>
      <c r="D136" s="106" t="s">
        <v>140</v>
      </c>
      <c r="E136" s="106" t="s">
        <v>140</v>
      </c>
      <c r="F136" s="106" t="s">
        <v>294</v>
      </c>
      <c r="G136" s="106"/>
      <c r="H136" s="104">
        <v>1378.2</v>
      </c>
      <c r="I136" s="104">
        <f t="shared" si="12"/>
        <v>1378.2</v>
      </c>
      <c r="J136" s="104">
        <v>1378.2</v>
      </c>
      <c r="K136" s="105">
        <f t="shared" si="11"/>
        <v>100</v>
      </c>
    </row>
    <row r="137" spans="1:11" ht="27.75" customHeight="1">
      <c r="A137" s="101"/>
      <c r="B137" s="57" t="s">
        <v>295</v>
      </c>
      <c r="C137" s="102">
        <v>992</v>
      </c>
      <c r="D137" s="106" t="s">
        <v>140</v>
      </c>
      <c r="E137" s="106" t="s">
        <v>140</v>
      </c>
      <c r="F137" s="106" t="s">
        <v>294</v>
      </c>
      <c r="G137" s="106" t="s">
        <v>296</v>
      </c>
      <c r="H137" s="104">
        <v>1378.2</v>
      </c>
      <c r="I137" s="104">
        <f t="shared" si="12"/>
        <v>1378.2</v>
      </c>
      <c r="J137" s="104">
        <v>1378.2</v>
      </c>
      <c r="K137" s="105">
        <f t="shared" si="11"/>
        <v>100</v>
      </c>
    </row>
    <row r="138" spans="1:11" ht="18.75" customHeight="1">
      <c r="A138" s="111">
        <v>5</v>
      </c>
      <c r="B138" s="53" t="s">
        <v>150</v>
      </c>
      <c r="C138" s="97">
        <v>992</v>
      </c>
      <c r="D138" s="99" t="s">
        <v>127</v>
      </c>
      <c r="E138" s="99"/>
      <c r="F138" s="99"/>
      <c r="G138" s="99"/>
      <c r="H138" s="100">
        <f>SUM(H141)</f>
        <v>1076.4</v>
      </c>
      <c r="I138" s="100">
        <f>SUM(I141)</f>
        <v>1076.4</v>
      </c>
      <c r="J138" s="100">
        <f>SUM(J141)</f>
        <v>1076.4</v>
      </c>
      <c r="K138" s="105">
        <f t="shared" si="11"/>
        <v>100</v>
      </c>
    </row>
    <row r="139" spans="1:11" ht="12.75">
      <c r="A139" s="96"/>
      <c r="B139" s="58" t="s">
        <v>151</v>
      </c>
      <c r="C139" s="102">
        <v>992</v>
      </c>
      <c r="D139" s="103" t="s">
        <v>127</v>
      </c>
      <c r="E139" s="103" t="s">
        <v>127</v>
      </c>
      <c r="F139" s="99"/>
      <c r="G139" s="99"/>
      <c r="H139" s="104">
        <f aca="true" t="shared" si="13" ref="H139:J140">SUM(H140)</f>
        <v>1076.4</v>
      </c>
      <c r="I139" s="104">
        <f t="shared" si="13"/>
        <v>1076.4</v>
      </c>
      <c r="J139" s="104">
        <f t="shared" si="13"/>
        <v>1076.4</v>
      </c>
      <c r="K139" s="105">
        <f t="shared" si="11"/>
        <v>100</v>
      </c>
    </row>
    <row r="140" spans="1:11" ht="12.75">
      <c r="A140" s="96"/>
      <c r="B140" s="58" t="s">
        <v>194</v>
      </c>
      <c r="C140" s="102">
        <v>992</v>
      </c>
      <c r="D140" s="103" t="s">
        <v>127</v>
      </c>
      <c r="E140" s="103" t="s">
        <v>127</v>
      </c>
      <c r="F140" s="103" t="s">
        <v>195</v>
      </c>
      <c r="G140" s="103"/>
      <c r="H140" s="104">
        <f t="shared" si="13"/>
        <v>1076.4</v>
      </c>
      <c r="I140" s="104">
        <f t="shared" si="13"/>
        <v>1076.4</v>
      </c>
      <c r="J140" s="104">
        <f t="shared" si="13"/>
        <v>1076.4</v>
      </c>
      <c r="K140" s="105">
        <f t="shared" si="11"/>
        <v>100</v>
      </c>
    </row>
    <row r="141" spans="1:11" ht="123" customHeight="1">
      <c r="A141" s="96"/>
      <c r="B141" s="49" t="s">
        <v>297</v>
      </c>
      <c r="C141" s="102">
        <v>992</v>
      </c>
      <c r="D141" s="106" t="s">
        <v>127</v>
      </c>
      <c r="E141" s="106" t="s">
        <v>127</v>
      </c>
      <c r="F141" s="106" t="s">
        <v>298</v>
      </c>
      <c r="G141" s="106" t="s">
        <v>181</v>
      </c>
      <c r="H141" s="104">
        <v>1076.4</v>
      </c>
      <c r="I141" s="104">
        <f>SUM(H141)</f>
        <v>1076.4</v>
      </c>
      <c r="J141" s="104">
        <v>1076.4</v>
      </c>
      <c r="K141" s="105">
        <f t="shared" si="11"/>
        <v>100</v>
      </c>
    </row>
    <row r="142" spans="1:11" ht="12.75">
      <c r="A142" s="111">
        <v>6</v>
      </c>
      <c r="B142" s="53" t="s">
        <v>299</v>
      </c>
      <c r="C142" s="97">
        <v>992</v>
      </c>
      <c r="D142" s="99" t="s">
        <v>142</v>
      </c>
      <c r="E142" s="99"/>
      <c r="F142" s="99"/>
      <c r="G142" s="99"/>
      <c r="H142" s="100">
        <f>SUM(H143)</f>
        <v>33305.49999999999</v>
      </c>
      <c r="I142" s="100">
        <f>SUM(I143)</f>
        <v>33305.49999999999</v>
      </c>
      <c r="J142" s="100">
        <f>SUM(J143)</f>
        <v>32655.599999999995</v>
      </c>
      <c r="K142" s="95">
        <f t="shared" si="11"/>
        <v>98.0486706399844</v>
      </c>
    </row>
    <row r="143" spans="1:11" ht="12.75">
      <c r="A143" s="96"/>
      <c r="B143" s="49" t="s">
        <v>300</v>
      </c>
      <c r="C143" s="102">
        <v>992</v>
      </c>
      <c r="D143" s="106" t="s">
        <v>142</v>
      </c>
      <c r="E143" s="106" t="s">
        <v>121</v>
      </c>
      <c r="F143" s="106"/>
      <c r="G143" s="106"/>
      <c r="H143" s="104">
        <f>SUM(H144+H147+H150+H156+H152)</f>
        <v>33305.49999999999</v>
      </c>
      <c r="I143" s="104">
        <f>SUM(I144+I147+I150+I156+I152)</f>
        <v>33305.49999999999</v>
      </c>
      <c r="J143" s="104">
        <f>SUM(J144+J147+J150+J156+J152)</f>
        <v>32655.599999999995</v>
      </c>
      <c r="K143" s="105">
        <f t="shared" si="11"/>
        <v>98.0486706399844</v>
      </c>
    </row>
    <row r="144" spans="1:11" ht="58.5" customHeight="1">
      <c r="A144" s="101"/>
      <c r="B144" s="57" t="s">
        <v>301</v>
      </c>
      <c r="C144" s="102">
        <v>992</v>
      </c>
      <c r="D144" s="103" t="s">
        <v>142</v>
      </c>
      <c r="E144" s="103" t="s">
        <v>121</v>
      </c>
      <c r="F144" s="103" t="s">
        <v>302</v>
      </c>
      <c r="G144" s="103"/>
      <c r="H144" s="104">
        <f>SUM(H145+H146)</f>
        <v>15702.9</v>
      </c>
      <c r="I144" s="104">
        <f>SUM(I145+I146)</f>
        <v>15702.9</v>
      </c>
      <c r="J144" s="104">
        <f>SUM(J145+J146)</f>
        <v>15702.9</v>
      </c>
      <c r="K144" s="105">
        <f t="shared" si="11"/>
        <v>100</v>
      </c>
    </row>
    <row r="145" spans="1:11" ht="92.25" customHeight="1">
      <c r="A145" s="101"/>
      <c r="B145" s="57" t="s">
        <v>303</v>
      </c>
      <c r="C145" s="102">
        <v>992</v>
      </c>
      <c r="D145" s="106" t="s">
        <v>142</v>
      </c>
      <c r="E145" s="106" t="s">
        <v>121</v>
      </c>
      <c r="F145" s="106" t="s">
        <v>304</v>
      </c>
      <c r="G145" s="106" t="s">
        <v>305</v>
      </c>
      <c r="H145" s="104">
        <v>14552.9</v>
      </c>
      <c r="I145" s="104">
        <f>SUM(H145)</f>
        <v>14552.9</v>
      </c>
      <c r="J145" s="104">
        <v>14552.9</v>
      </c>
      <c r="K145" s="105">
        <f t="shared" si="11"/>
        <v>100</v>
      </c>
    </row>
    <row r="146" spans="1:11" ht="74.25" customHeight="1">
      <c r="A146" s="101"/>
      <c r="B146" s="57" t="s">
        <v>306</v>
      </c>
      <c r="C146" s="102">
        <v>992</v>
      </c>
      <c r="D146" s="106" t="s">
        <v>142</v>
      </c>
      <c r="E146" s="106" t="s">
        <v>121</v>
      </c>
      <c r="F146" s="106" t="s">
        <v>307</v>
      </c>
      <c r="G146" s="106" t="s">
        <v>308</v>
      </c>
      <c r="H146" s="104">
        <v>1150</v>
      </c>
      <c r="I146" s="104">
        <f>SUM(H146)</f>
        <v>1150</v>
      </c>
      <c r="J146" s="104">
        <v>1150</v>
      </c>
      <c r="K146" s="105">
        <f t="shared" si="11"/>
        <v>100</v>
      </c>
    </row>
    <row r="147" spans="1:11" ht="16.5" customHeight="1">
      <c r="A147" s="101"/>
      <c r="B147" s="110" t="s">
        <v>309</v>
      </c>
      <c r="C147" s="102">
        <v>992</v>
      </c>
      <c r="D147" s="106" t="s">
        <v>142</v>
      </c>
      <c r="E147" s="106" t="s">
        <v>121</v>
      </c>
      <c r="F147" s="106" t="s">
        <v>310</v>
      </c>
      <c r="G147" s="106"/>
      <c r="H147" s="104">
        <f>SUM(H149+H148)</f>
        <v>9465.3</v>
      </c>
      <c r="I147" s="104">
        <f>SUM(I149+I148)</f>
        <v>9465.3</v>
      </c>
      <c r="J147" s="104">
        <f>SUM(J149+J148)</f>
        <v>9464.3</v>
      </c>
      <c r="K147" s="105">
        <f t="shared" si="11"/>
        <v>99.98943509450308</v>
      </c>
    </row>
    <row r="148" spans="1:11" ht="107.25" customHeight="1">
      <c r="A148" s="101"/>
      <c r="B148" s="110" t="s">
        <v>311</v>
      </c>
      <c r="C148" s="102">
        <v>992</v>
      </c>
      <c r="D148" s="106" t="s">
        <v>142</v>
      </c>
      <c r="E148" s="106" t="s">
        <v>121</v>
      </c>
      <c r="F148" s="106" t="s">
        <v>312</v>
      </c>
      <c r="G148" s="106" t="s">
        <v>292</v>
      </c>
      <c r="H148" s="104">
        <v>9115.3</v>
      </c>
      <c r="I148" s="104">
        <f>SUM(H148)</f>
        <v>9115.3</v>
      </c>
      <c r="J148" s="104">
        <v>9115.3</v>
      </c>
      <c r="K148" s="105">
        <f t="shared" si="11"/>
        <v>100</v>
      </c>
    </row>
    <row r="149" spans="1:11" ht="77.25" customHeight="1">
      <c r="A149" s="101"/>
      <c r="B149" s="57" t="s">
        <v>313</v>
      </c>
      <c r="C149" s="102">
        <v>992</v>
      </c>
      <c r="D149" s="106" t="s">
        <v>142</v>
      </c>
      <c r="E149" s="106" t="s">
        <v>121</v>
      </c>
      <c r="F149" s="106" t="s">
        <v>314</v>
      </c>
      <c r="G149" s="106" t="s">
        <v>296</v>
      </c>
      <c r="H149" s="104">
        <v>350</v>
      </c>
      <c r="I149" s="104">
        <f>SUM(H149)</f>
        <v>350</v>
      </c>
      <c r="J149" s="104">
        <v>349</v>
      </c>
      <c r="K149" s="105">
        <f t="shared" si="11"/>
        <v>99.71428571428571</v>
      </c>
    </row>
    <row r="150" spans="1:11" ht="60.75" customHeight="1">
      <c r="A150" s="101"/>
      <c r="B150" s="110" t="s">
        <v>315</v>
      </c>
      <c r="C150" s="102">
        <v>992</v>
      </c>
      <c r="D150" s="106" t="s">
        <v>142</v>
      </c>
      <c r="E150" s="106" t="s">
        <v>121</v>
      </c>
      <c r="F150" s="106" t="s">
        <v>316</v>
      </c>
      <c r="G150" s="106"/>
      <c r="H150" s="104">
        <f>SUM(H151)</f>
        <v>402</v>
      </c>
      <c r="I150" s="104">
        <f>SUM(I151)</f>
        <v>402</v>
      </c>
      <c r="J150" s="104">
        <f>SUM(J151)</f>
        <v>402</v>
      </c>
      <c r="K150" s="105">
        <f t="shared" si="11"/>
        <v>100</v>
      </c>
    </row>
    <row r="151" spans="1:12" ht="46.5" customHeight="1">
      <c r="A151" s="101"/>
      <c r="B151" s="110" t="s">
        <v>317</v>
      </c>
      <c r="C151" s="102">
        <v>992</v>
      </c>
      <c r="D151" s="106" t="s">
        <v>142</v>
      </c>
      <c r="E151" s="106" t="s">
        <v>121</v>
      </c>
      <c r="F151" s="122">
        <v>4400200</v>
      </c>
      <c r="G151" s="123" t="s">
        <v>292</v>
      </c>
      <c r="H151" s="104">
        <v>402</v>
      </c>
      <c r="I151" s="104">
        <f>SUM(H151)</f>
        <v>402</v>
      </c>
      <c r="J151" s="104">
        <v>402</v>
      </c>
      <c r="K151" s="105">
        <f t="shared" si="11"/>
        <v>100</v>
      </c>
      <c r="L151" s="21"/>
    </row>
    <row r="152" spans="1:11" ht="30.75" customHeight="1">
      <c r="A152" s="101"/>
      <c r="B152" s="110" t="s">
        <v>273</v>
      </c>
      <c r="C152" s="102">
        <v>992</v>
      </c>
      <c r="D152" s="106" t="s">
        <v>142</v>
      </c>
      <c r="E152" s="106" t="s">
        <v>121</v>
      </c>
      <c r="F152" s="106" t="s">
        <v>274</v>
      </c>
      <c r="G152" s="106"/>
      <c r="H152" s="104">
        <f>SUM(H153)</f>
        <v>3930.2</v>
      </c>
      <c r="I152" s="104">
        <f>SUM(I153)</f>
        <v>3930.2</v>
      </c>
      <c r="J152" s="104">
        <f>SUM(J153)</f>
        <v>3302.8</v>
      </c>
      <c r="K152" s="105">
        <f t="shared" si="11"/>
        <v>84.03643580479365</v>
      </c>
    </row>
    <row r="153" spans="1:11" ht="89.25" customHeight="1">
      <c r="A153" s="101"/>
      <c r="B153" s="57" t="s">
        <v>318</v>
      </c>
      <c r="C153" s="102">
        <v>992</v>
      </c>
      <c r="D153" s="106" t="s">
        <v>142</v>
      </c>
      <c r="E153" s="106" t="s">
        <v>121</v>
      </c>
      <c r="F153" s="106" t="s">
        <v>319</v>
      </c>
      <c r="G153" s="106"/>
      <c r="H153" s="104">
        <f>SUM(H154+H155)</f>
        <v>3930.2</v>
      </c>
      <c r="I153" s="104">
        <f>SUM(I154+I155)</f>
        <v>3930.2</v>
      </c>
      <c r="J153" s="104">
        <f>SUM(J154+J155)</f>
        <v>3302.8</v>
      </c>
      <c r="K153" s="105">
        <f t="shared" si="11"/>
        <v>84.03643580479365</v>
      </c>
    </row>
    <row r="154" spans="1:11" ht="30" customHeight="1">
      <c r="A154" s="101"/>
      <c r="B154" s="57" t="s">
        <v>320</v>
      </c>
      <c r="C154" s="102">
        <v>992</v>
      </c>
      <c r="D154" s="106" t="s">
        <v>142</v>
      </c>
      <c r="E154" s="106" t="s">
        <v>121</v>
      </c>
      <c r="F154" s="106" t="s">
        <v>319</v>
      </c>
      <c r="G154" s="106" t="s">
        <v>305</v>
      </c>
      <c r="H154" s="104">
        <v>2274</v>
      </c>
      <c r="I154" s="104">
        <f>SUM(H154)</f>
        <v>2274</v>
      </c>
      <c r="J154" s="104">
        <v>1871.3</v>
      </c>
      <c r="K154" s="105">
        <f aca="true" t="shared" si="14" ref="K154:K180">J154/I154*100</f>
        <v>82.29111697449429</v>
      </c>
    </row>
    <row r="155" spans="1:11" ht="32.25" customHeight="1">
      <c r="A155" s="101"/>
      <c r="B155" s="110" t="s">
        <v>321</v>
      </c>
      <c r="C155" s="102">
        <v>992</v>
      </c>
      <c r="D155" s="106" t="s">
        <v>142</v>
      </c>
      <c r="E155" s="106" t="s">
        <v>121</v>
      </c>
      <c r="F155" s="106" t="s">
        <v>319</v>
      </c>
      <c r="G155" s="106" t="s">
        <v>292</v>
      </c>
      <c r="H155" s="104">
        <v>1656.2</v>
      </c>
      <c r="I155" s="104">
        <f>SUM(H155)</f>
        <v>1656.2</v>
      </c>
      <c r="J155" s="104">
        <v>1431.5</v>
      </c>
      <c r="K155" s="105">
        <f t="shared" si="14"/>
        <v>86.43279797125952</v>
      </c>
    </row>
    <row r="156" spans="1:11" ht="12.75">
      <c r="A156" s="101"/>
      <c r="B156" s="58" t="s">
        <v>194</v>
      </c>
      <c r="C156" s="102">
        <v>992</v>
      </c>
      <c r="D156" s="103" t="s">
        <v>142</v>
      </c>
      <c r="E156" s="103" t="s">
        <v>121</v>
      </c>
      <c r="F156" s="103" t="s">
        <v>195</v>
      </c>
      <c r="G156" s="106"/>
      <c r="H156" s="104">
        <f>SUM(H157+H159+H161+H163+H165)</f>
        <v>3805.0999999999995</v>
      </c>
      <c r="I156" s="104">
        <f>SUM(I157+I159+I161+I163+I165)</f>
        <v>3805.0999999999995</v>
      </c>
      <c r="J156" s="104">
        <f>SUM(J157+J159+J161+J163+J165)</f>
        <v>3783.5999999999995</v>
      </c>
      <c r="K156" s="105">
        <f t="shared" si="14"/>
        <v>99.43496885758587</v>
      </c>
    </row>
    <row r="157" spans="1:11" ht="12.75">
      <c r="A157" s="101"/>
      <c r="B157" s="49" t="s">
        <v>322</v>
      </c>
      <c r="C157" s="102">
        <v>992</v>
      </c>
      <c r="D157" s="106" t="s">
        <v>142</v>
      </c>
      <c r="E157" s="106" t="s">
        <v>121</v>
      </c>
      <c r="F157" s="106" t="s">
        <v>323</v>
      </c>
      <c r="G157" s="106"/>
      <c r="H157" s="104">
        <v>1916.7</v>
      </c>
      <c r="I157" s="104">
        <f aca="true" t="shared" si="15" ref="I157:I164">SUM(H157)</f>
        <v>1916.7</v>
      </c>
      <c r="J157" s="104">
        <v>1916.7</v>
      </c>
      <c r="K157" s="105">
        <f t="shared" si="14"/>
        <v>100</v>
      </c>
    </row>
    <row r="158" spans="1:11" ht="12.75">
      <c r="A158" s="101"/>
      <c r="B158" s="49" t="s">
        <v>324</v>
      </c>
      <c r="C158" s="102">
        <v>992</v>
      </c>
      <c r="D158" s="106" t="s">
        <v>142</v>
      </c>
      <c r="E158" s="106" t="s">
        <v>121</v>
      </c>
      <c r="F158" s="106" t="s">
        <v>323</v>
      </c>
      <c r="G158" s="106" t="s">
        <v>181</v>
      </c>
      <c r="H158" s="104">
        <v>1916.7</v>
      </c>
      <c r="I158" s="104">
        <f t="shared" si="15"/>
        <v>1916.7</v>
      </c>
      <c r="J158" s="104">
        <v>1916.7</v>
      </c>
      <c r="K158" s="105">
        <f t="shared" si="14"/>
        <v>100</v>
      </c>
    </row>
    <row r="159" spans="1:11" ht="12.75">
      <c r="A159" s="101"/>
      <c r="B159" s="49" t="s">
        <v>325</v>
      </c>
      <c r="C159" s="102">
        <v>992</v>
      </c>
      <c r="D159" s="106" t="s">
        <v>142</v>
      </c>
      <c r="E159" s="106" t="s">
        <v>121</v>
      </c>
      <c r="F159" s="106" t="s">
        <v>326</v>
      </c>
      <c r="G159" s="106"/>
      <c r="H159" s="104">
        <v>786.9</v>
      </c>
      <c r="I159" s="104">
        <f t="shared" si="15"/>
        <v>786.9</v>
      </c>
      <c r="J159" s="104">
        <v>786.9</v>
      </c>
      <c r="K159" s="105">
        <f t="shared" si="14"/>
        <v>100</v>
      </c>
    </row>
    <row r="160" spans="1:11" ht="12.75">
      <c r="A160" s="101"/>
      <c r="B160" s="49" t="s">
        <v>324</v>
      </c>
      <c r="C160" s="102">
        <v>992</v>
      </c>
      <c r="D160" s="106" t="s">
        <v>142</v>
      </c>
      <c r="E160" s="106" t="s">
        <v>121</v>
      </c>
      <c r="F160" s="106" t="s">
        <v>326</v>
      </c>
      <c r="G160" s="106" t="s">
        <v>181</v>
      </c>
      <c r="H160" s="104">
        <v>786.9</v>
      </c>
      <c r="I160" s="104">
        <f t="shared" si="15"/>
        <v>786.9</v>
      </c>
      <c r="J160" s="104">
        <v>786.9</v>
      </c>
      <c r="K160" s="105">
        <f t="shared" si="14"/>
        <v>100</v>
      </c>
    </row>
    <row r="161" spans="1:11" ht="12.75">
      <c r="A161" s="101"/>
      <c r="B161" s="49" t="s">
        <v>327</v>
      </c>
      <c r="C161" s="102">
        <v>992</v>
      </c>
      <c r="D161" s="106" t="s">
        <v>142</v>
      </c>
      <c r="E161" s="106" t="s">
        <v>121</v>
      </c>
      <c r="F161" s="106" t="s">
        <v>328</v>
      </c>
      <c r="G161" s="106"/>
      <c r="H161" s="104">
        <v>818.3</v>
      </c>
      <c r="I161" s="104">
        <f t="shared" si="15"/>
        <v>818.3</v>
      </c>
      <c r="J161" s="104">
        <v>818.3</v>
      </c>
      <c r="K161" s="105">
        <f t="shared" si="14"/>
        <v>100</v>
      </c>
    </row>
    <row r="162" spans="1:11" ht="12.75">
      <c r="A162" s="101"/>
      <c r="B162" s="49" t="s">
        <v>324</v>
      </c>
      <c r="C162" s="102">
        <v>992</v>
      </c>
      <c r="D162" s="106" t="s">
        <v>142</v>
      </c>
      <c r="E162" s="106" t="s">
        <v>121</v>
      </c>
      <c r="F162" s="106" t="s">
        <v>328</v>
      </c>
      <c r="G162" s="106" t="s">
        <v>181</v>
      </c>
      <c r="H162" s="104">
        <v>818.3</v>
      </c>
      <c r="I162" s="104">
        <f t="shared" si="15"/>
        <v>818.3</v>
      </c>
      <c r="J162" s="104">
        <v>818.3</v>
      </c>
      <c r="K162" s="105">
        <f t="shared" si="14"/>
        <v>100</v>
      </c>
    </row>
    <row r="163" spans="1:11" ht="112.5" customHeight="1">
      <c r="A163" s="101"/>
      <c r="B163" s="57" t="s">
        <v>329</v>
      </c>
      <c r="C163" s="102">
        <v>992</v>
      </c>
      <c r="D163" s="106" t="s">
        <v>142</v>
      </c>
      <c r="E163" s="106" t="s">
        <v>121</v>
      </c>
      <c r="F163" s="106" t="s">
        <v>330</v>
      </c>
      <c r="G163" s="106"/>
      <c r="H163" s="104">
        <v>54.7</v>
      </c>
      <c r="I163" s="104">
        <f t="shared" si="15"/>
        <v>54.7</v>
      </c>
      <c r="J163" s="104">
        <v>54.7</v>
      </c>
      <c r="K163" s="105">
        <f t="shared" si="14"/>
        <v>100</v>
      </c>
    </row>
    <row r="164" spans="1:11" ht="12.75">
      <c r="A164" s="101"/>
      <c r="B164" s="57" t="s">
        <v>331</v>
      </c>
      <c r="C164" s="102">
        <v>992</v>
      </c>
      <c r="D164" s="106" t="s">
        <v>142</v>
      </c>
      <c r="E164" s="106" t="s">
        <v>121</v>
      </c>
      <c r="F164" s="106" t="s">
        <v>330</v>
      </c>
      <c r="G164" s="106" t="s">
        <v>308</v>
      </c>
      <c r="H164" s="104">
        <v>54.7</v>
      </c>
      <c r="I164" s="104">
        <f t="shared" si="15"/>
        <v>54.7</v>
      </c>
      <c r="J164" s="104">
        <v>54.7</v>
      </c>
      <c r="K164" s="105">
        <f t="shared" si="14"/>
        <v>100</v>
      </c>
    </row>
    <row r="165" spans="1:11" ht="108" customHeight="1">
      <c r="A165" s="101"/>
      <c r="B165" s="57" t="s">
        <v>332</v>
      </c>
      <c r="C165" s="102">
        <v>992</v>
      </c>
      <c r="D165" s="106" t="s">
        <v>142</v>
      </c>
      <c r="E165" s="106" t="s">
        <v>121</v>
      </c>
      <c r="F165" s="106" t="s">
        <v>333</v>
      </c>
      <c r="G165" s="106"/>
      <c r="H165" s="104">
        <f>SUM(H166+H167)</f>
        <v>228.5</v>
      </c>
      <c r="I165" s="104">
        <f>SUM(I166+I167)</f>
        <v>228.5</v>
      </c>
      <c r="J165" s="104">
        <f>SUM(J166+J167)</f>
        <v>207</v>
      </c>
      <c r="K165" s="105">
        <f t="shared" si="14"/>
        <v>90.59080962800876</v>
      </c>
    </row>
    <row r="166" spans="1:11" ht="32.25" customHeight="1">
      <c r="A166" s="101"/>
      <c r="B166" s="57" t="s">
        <v>320</v>
      </c>
      <c r="C166" s="102">
        <v>992</v>
      </c>
      <c r="D166" s="106" t="s">
        <v>142</v>
      </c>
      <c r="E166" s="106" t="s">
        <v>121</v>
      </c>
      <c r="F166" s="106" t="s">
        <v>333</v>
      </c>
      <c r="G166" s="106" t="s">
        <v>305</v>
      </c>
      <c r="H166" s="104">
        <v>158.2</v>
      </c>
      <c r="I166" s="104">
        <f aca="true" t="shared" si="16" ref="I166:I180">SUM(H166)</f>
        <v>158.2</v>
      </c>
      <c r="J166" s="104">
        <v>143.6</v>
      </c>
      <c r="K166" s="105">
        <f t="shared" si="14"/>
        <v>90.77117572692795</v>
      </c>
    </row>
    <row r="167" spans="1:11" ht="12.75">
      <c r="A167" s="101"/>
      <c r="B167" s="110" t="s">
        <v>321</v>
      </c>
      <c r="C167" s="102">
        <v>992</v>
      </c>
      <c r="D167" s="106" t="s">
        <v>142</v>
      </c>
      <c r="E167" s="106" t="s">
        <v>121</v>
      </c>
      <c r="F167" s="106" t="s">
        <v>333</v>
      </c>
      <c r="G167" s="106" t="s">
        <v>292</v>
      </c>
      <c r="H167" s="104">
        <v>70.3</v>
      </c>
      <c r="I167" s="104">
        <f t="shared" si="16"/>
        <v>70.3</v>
      </c>
      <c r="J167" s="104">
        <v>63.4</v>
      </c>
      <c r="K167" s="105">
        <f t="shared" si="14"/>
        <v>90.18492176386913</v>
      </c>
    </row>
    <row r="168" spans="1:11" ht="18" customHeight="1">
      <c r="A168" s="111">
        <v>8</v>
      </c>
      <c r="B168" s="53" t="s">
        <v>154</v>
      </c>
      <c r="C168" s="97">
        <v>992</v>
      </c>
      <c r="D168" s="99" t="s">
        <v>135</v>
      </c>
      <c r="E168" s="99"/>
      <c r="F168" s="99"/>
      <c r="G168" s="99"/>
      <c r="H168" s="100">
        <f aca="true" t="shared" si="17" ref="H168:J169">H169</f>
        <v>5032</v>
      </c>
      <c r="I168" s="100">
        <f t="shared" si="16"/>
        <v>5032</v>
      </c>
      <c r="J168" s="100">
        <f t="shared" si="17"/>
        <v>4995.7</v>
      </c>
      <c r="K168" s="95">
        <f t="shared" si="14"/>
        <v>99.27861685214626</v>
      </c>
    </row>
    <row r="169" spans="1:11" ht="28.5" customHeight="1">
      <c r="A169" s="101"/>
      <c r="B169" s="49" t="s">
        <v>155</v>
      </c>
      <c r="C169" s="102">
        <v>992</v>
      </c>
      <c r="D169" s="106" t="s">
        <v>135</v>
      </c>
      <c r="E169" s="106" t="s">
        <v>131</v>
      </c>
      <c r="F169" s="106"/>
      <c r="G169" s="106"/>
      <c r="H169" s="104">
        <f t="shared" si="17"/>
        <v>5032</v>
      </c>
      <c r="I169" s="104">
        <f t="shared" si="16"/>
        <v>5032</v>
      </c>
      <c r="J169" s="104">
        <f t="shared" si="17"/>
        <v>4995.7</v>
      </c>
      <c r="K169" s="105">
        <f t="shared" si="14"/>
        <v>99.27861685214626</v>
      </c>
    </row>
    <row r="170" spans="1:11" ht="30.75" customHeight="1">
      <c r="A170" s="101"/>
      <c r="B170" s="58" t="s">
        <v>194</v>
      </c>
      <c r="C170" s="102">
        <v>992</v>
      </c>
      <c r="D170" s="106" t="s">
        <v>135</v>
      </c>
      <c r="E170" s="106" t="s">
        <v>131</v>
      </c>
      <c r="F170" s="106" t="s">
        <v>195</v>
      </c>
      <c r="G170" s="106"/>
      <c r="H170" s="104">
        <f>SUM(H171+H173+H175+H177+H179)</f>
        <v>5032</v>
      </c>
      <c r="I170" s="104">
        <f t="shared" si="16"/>
        <v>5032</v>
      </c>
      <c r="J170" s="104">
        <f>SUM(J171+J173+J175+J177+J179)</f>
        <v>4995.7</v>
      </c>
      <c r="K170" s="105">
        <f t="shared" si="14"/>
        <v>99.27861685214626</v>
      </c>
    </row>
    <row r="171" spans="1:11" ht="162.75" customHeight="1">
      <c r="A171" s="101"/>
      <c r="B171" s="49" t="s">
        <v>334</v>
      </c>
      <c r="C171" s="102">
        <v>992</v>
      </c>
      <c r="D171" s="106" t="s">
        <v>135</v>
      </c>
      <c r="E171" s="106" t="s">
        <v>131</v>
      </c>
      <c r="F171" s="106" t="s">
        <v>335</v>
      </c>
      <c r="G171" s="106"/>
      <c r="H171" s="104">
        <f>SUM(H172)</f>
        <v>414</v>
      </c>
      <c r="I171" s="104">
        <f t="shared" si="16"/>
        <v>414</v>
      </c>
      <c r="J171" s="104">
        <f>SUM(J172)</f>
        <v>414</v>
      </c>
      <c r="K171" s="105">
        <f t="shared" si="14"/>
        <v>100</v>
      </c>
    </row>
    <row r="172" spans="1:11" ht="14.25" customHeight="1">
      <c r="A172" s="101"/>
      <c r="B172" s="49" t="s">
        <v>336</v>
      </c>
      <c r="C172" s="102">
        <v>992</v>
      </c>
      <c r="D172" s="106" t="s">
        <v>135</v>
      </c>
      <c r="E172" s="106" t="s">
        <v>131</v>
      </c>
      <c r="F172" s="106" t="s">
        <v>335</v>
      </c>
      <c r="G172" s="106" t="s">
        <v>337</v>
      </c>
      <c r="H172" s="104">
        <v>414</v>
      </c>
      <c r="I172" s="104">
        <f t="shared" si="16"/>
        <v>414</v>
      </c>
      <c r="J172" s="104">
        <v>414</v>
      </c>
      <c r="K172" s="105">
        <f t="shared" si="14"/>
        <v>100</v>
      </c>
    </row>
    <row r="173" spans="1:11" ht="148.5" customHeight="1">
      <c r="A173" s="101"/>
      <c r="B173" s="58" t="s">
        <v>338</v>
      </c>
      <c r="C173" s="102">
        <v>992</v>
      </c>
      <c r="D173" s="106" t="s">
        <v>135</v>
      </c>
      <c r="E173" s="106" t="s">
        <v>131</v>
      </c>
      <c r="F173" s="106" t="s">
        <v>339</v>
      </c>
      <c r="G173" s="106"/>
      <c r="H173" s="104">
        <v>1900</v>
      </c>
      <c r="I173" s="104">
        <f t="shared" si="16"/>
        <v>1900</v>
      </c>
      <c r="J173" s="104">
        <v>1898.9</v>
      </c>
      <c r="K173" s="105">
        <f t="shared" si="14"/>
        <v>99.9421052631579</v>
      </c>
    </row>
    <row r="174" spans="1:11" ht="15.75" customHeight="1">
      <c r="A174" s="101"/>
      <c r="B174" s="49" t="s">
        <v>336</v>
      </c>
      <c r="C174" s="102">
        <v>992</v>
      </c>
      <c r="D174" s="106" t="s">
        <v>135</v>
      </c>
      <c r="E174" s="106" t="s">
        <v>131</v>
      </c>
      <c r="F174" s="106" t="s">
        <v>339</v>
      </c>
      <c r="G174" s="106" t="s">
        <v>337</v>
      </c>
      <c r="H174" s="104">
        <v>1900</v>
      </c>
      <c r="I174" s="104">
        <f t="shared" si="16"/>
        <v>1900</v>
      </c>
      <c r="J174" s="104">
        <v>1898.9</v>
      </c>
      <c r="K174" s="105">
        <f t="shared" si="14"/>
        <v>99.9421052631579</v>
      </c>
    </row>
    <row r="175" spans="1:11" ht="146.25" customHeight="1">
      <c r="A175" s="101"/>
      <c r="B175" s="57" t="s">
        <v>340</v>
      </c>
      <c r="C175" s="102">
        <v>992</v>
      </c>
      <c r="D175" s="106" t="s">
        <v>135</v>
      </c>
      <c r="E175" s="106" t="s">
        <v>131</v>
      </c>
      <c r="F175" s="106" t="s">
        <v>341</v>
      </c>
      <c r="G175" s="106"/>
      <c r="H175" s="104">
        <v>2048.7</v>
      </c>
      <c r="I175" s="104">
        <f t="shared" si="16"/>
        <v>2048.7</v>
      </c>
      <c r="J175" s="104">
        <v>2048.6</v>
      </c>
      <c r="K175" s="105">
        <f t="shared" si="14"/>
        <v>99.99511885585981</v>
      </c>
    </row>
    <row r="176" spans="1:11" ht="16.5" customHeight="1">
      <c r="A176" s="101"/>
      <c r="B176" s="49" t="s">
        <v>336</v>
      </c>
      <c r="C176" s="102">
        <v>992</v>
      </c>
      <c r="D176" s="106" t="s">
        <v>135</v>
      </c>
      <c r="E176" s="106" t="s">
        <v>131</v>
      </c>
      <c r="F176" s="106" t="s">
        <v>341</v>
      </c>
      <c r="G176" s="106" t="s">
        <v>337</v>
      </c>
      <c r="H176" s="104">
        <v>2048.7</v>
      </c>
      <c r="I176" s="104">
        <f t="shared" si="16"/>
        <v>2048.7</v>
      </c>
      <c r="J176" s="104">
        <v>2048.6</v>
      </c>
      <c r="K176" s="105">
        <f t="shared" si="14"/>
        <v>99.99511885585981</v>
      </c>
    </row>
    <row r="177" spans="1:11" ht="122.25" customHeight="1">
      <c r="A177" s="107"/>
      <c r="B177" s="57" t="s">
        <v>342</v>
      </c>
      <c r="C177" s="102">
        <v>992</v>
      </c>
      <c r="D177" s="106" t="s">
        <v>135</v>
      </c>
      <c r="E177" s="106" t="s">
        <v>131</v>
      </c>
      <c r="F177" s="106" t="s">
        <v>343</v>
      </c>
      <c r="G177" s="106"/>
      <c r="H177" s="104">
        <v>289.3</v>
      </c>
      <c r="I177" s="104">
        <f t="shared" si="16"/>
        <v>289.3</v>
      </c>
      <c r="J177" s="104">
        <v>289.2</v>
      </c>
      <c r="K177" s="105">
        <f t="shared" si="14"/>
        <v>99.96543380573797</v>
      </c>
    </row>
    <row r="178" spans="1:11" ht="15.75" customHeight="1">
      <c r="A178" s="124"/>
      <c r="B178" s="49" t="s">
        <v>336</v>
      </c>
      <c r="C178" s="102">
        <v>992</v>
      </c>
      <c r="D178" s="106" t="s">
        <v>135</v>
      </c>
      <c r="E178" s="106" t="s">
        <v>131</v>
      </c>
      <c r="F178" s="106" t="s">
        <v>343</v>
      </c>
      <c r="G178" s="106" t="s">
        <v>337</v>
      </c>
      <c r="H178" s="104">
        <v>289.3</v>
      </c>
      <c r="I178" s="104">
        <f t="shared" si="16"/>
        <v>289.3</v>
      </c>
      <c r="J178" s="104">
        <v>289.2</v>
      </c>
      <c r="K178" s="105">
        <f t="shared" si="14"/>
        <v>99.96543380573797</v>
      </c>
    </row>
    <row r="179" spans="1:11" ht="121.5" customHeight="1">
      <c r="A179" s="125"/>
      <c r="B179" s="57" t="s">
        <v>344</v>
      </c>
      <c r="C179" s="126">
        <v>992</v>
      </c>
      <c r="D179" s="106" t="s">
        <v>135</v>
      </c>
      <c r="E179" s="106" t="s">
        <v>131</v>
      </c>
      <c r="F179" s="106" t="s">
        <v>345</v>
      </c>
      <c r="G179" s="106"/>
      <c r="H179" s="104">
        <v>380</v>
      </c>
      <c r="I179" s="104">
        <f t="shared" si="16"/>
        <v>380</v>
      </c>
      <c r="J179" s="104">
        <v>345</v>
      </c>
      <c r="K179" s="105">
        <f t="shared" si="14"/>
        <v>90.78947368421053</v>
      </c>
    </row>
    <row r="180" spans="1:11" ht="16.5" customHeight="1">
      <c r="A180" s="125"/>
      <c r="B180" s="49" t="s">
        <v>336</v>
      </c>
      <c r="C180" s="126">
        <v>992</v>
      </c>
      <c r="D180" s="106" t="s">
        <v>135</v>
      </c>
      <c r="E180" s="106" t="s">
        <v>131</v>
      </c>
      <c r="F180" s="106" t="s">
        <v>345</v>
      </c>
      <c r="G180" s="106" t="s">
        <v>337</v>
      </c>
      <c r="H180" s="104">
        <v>380</v>
      </c>
      <c r="I180" s="104">
        <f t="shared" si="16"/>
        <v>380</v>
      </c>
      <c r="J180" s="104">
        <v>345</v>
      </c>
      <c r="K180" s="105">
        <f t="shared" si="14"/>
        <v>90.78947368421053</v>
      </c>
    </row>
    <row r="181" spans="1:11" ht="12.75">
      <c r="A181" s="96">
        <v>7</v>
      </c>
      <c r="B181" s="53" t="s">
        <v>156</v>
      </c>
      <c r="C181" s="97">
        <v>992</v>
      </c>
      <c r="D181" s="99" t="s">
        <v>157</v>
      </c>
      <c r="E181" s="99"/>
      <c r="F181" s="99"/>
      <c r="G181" s="99"/>
      <c r="H181" s="100">
        <f>SUM(H182)</f>
        <v>34156.399999999994</v>
      </c>
      <c r="I181" s="100">
        <f>SUM(I182)</f>
        <v>34156.399999999994</v>
      </c>
      <c r="J181" s="100">
        <f>SUM(J182)</f>
        <v>32224.4</v>
      </c>
      <c r="K181" s="95">
        <f aca="true" t="shared" si="18" ref="K181:K187">J181/I181*100</f>
        <v>94.34366619432963</v>
      </c>
    </row>
    <row r="182" spans="1:11" ht="12.75">
      <c r="A182" s="107"/>
      <c r="B182" s="58" t="s">
        <v>346</v>
      </c>
      <c r="C182" s="102">
        <v>992</v>
      </c>
      <c r="D182" s="103" t="s">
        <v>157</v>
      </c>
      <c r="E182" s="103" t="s">
        <v>121</v>
      </c>
      <c r="F182" s="103"/>
      <c r="G182" s="103"/>
      <c r="H182" s="104">
        <f>SUM(H183+H186+H189+H192+H195)</f>
        <v>34156.399999999994</v>
      </c>
      <c r="I182" s="104">
        <f>SUM(I183+I186+I189+I192+I195)</f>
        <v>34156.399999999994</v>
      </c>
      <c r="J182" s="104">
        <f>SUM(J183+J186+J189+J192+J195)</f>
        <v>32224.4</v>
      </c>
      <c r="K182" s="105">
        <f t="shared" si="18"/>
        <v>94.34366619432963</v>
      </c>
    </row>
    <row r="183" spans="1:11" ht="12.75">
      <c r="A183" s="101"/>
      <c r="B183" s="58" t="s">
        <v>347</v>
      </c>
      <c r="C183" s="102">
        <v>992</v>
      </c>
      <c r="D183" s="103" t="s">
        <v>157</v>
      </c>
      <c r="E183" s="103" t="s">
        <v>121</v>
      </c>
      <c r="F183" s="103" t="s">
        <v>348</v>
      </c>
      <c r="G183" s="103"/>
      <c r="H183" s="104">
        <f>SUM(H184+H185)</f>
        <v>8099.2</v>
      </c>
      <c r="I183" s="104">
        <f>SUM(I184+I185)</f>
        <v>8099.2</v>
      </c>
      <c r="J183" s="104">
        <f>SUM(J184+J185)</f>
        <v>8099.2</v>
      </c>
      <c r="K183" s="105">
        <f t="shared" si="18"/>
        <v>100</v>
      </c>
    </row>
    <row r="184" spans="1:11" ht="108" customHeight="1">
      <c r="A184" s="101"/>
      <c r="B184" s="110" t="s">
        <v>349</v>
      </c>
      <c r="C184" s="102">
        <v>992</v>
      </c>
      <c r="D184" s="103" t="s">
        <v>157</v>
      </c>
      <c r="E184" s="103" t="s">
        <v>121</v>
      </c>
      <c r="F184" s="106" t="s">
        <v>350</v>
      </c>
      <c r="G184" s="106" t="s">
        <v>292</v>
      </c>
      <c r="H184" s="104">
        <v>7760.4</v>
      </c>
      <c r="I184" s="104">
        <f>SUM(H184)</f>
        <v>7760.4</v>
      </c>
      <c r="J184" s="104">
        <v>7760.4</v>
      </c>
      <c r="K184" s="105">
        <f t="shared" si="18"/>
        <v>100</v>
      </c>
    </row>
    <row r="185" spans="1:11" ht="12.75">
      <c r="A185" s="101"/>
      <c r="B185" s="110" t="s">
        <v>351</v>
      </c>
      <c r="C185" s="102">
        <v>992</v>
      </c>
      <c r="D185" s="103" t="s">
        <v>157</v>
      </c>
      <c r="E185" s="103" t="s">
        <v>121</v>
      </c>
      <c r="F185" s="106" t="s">
        <v>352</v>
      </c>
      <c r="G185" s="106" t="s">
        <v>296</v>
      </c>
      <c r="H185" s="104">
        <v>338.8</v>
      </c>
      <c r="I185" s="104">
        <f>SUM(H185)</f>
        <v>338.8</v>
      </c>
      <c r="J185" s="104">
        <v>338.8</v>
      </c>
      <c r="K185" s="105">
        <f>J185/I185*100</f>
        <v>100</v>
      </c>
    </row>
    <row r="186" spans="1:11" ht="42.75" customHeight="1">
      <c r="A186" s="101"/>
      <c r="B186" s="58" t="s">
        <v>353</v>
      </c>
      <c r="C186" s="102">
        <v>992</v>
      </c>
      <c r="D186" s="103" t="s">
        <v>157</v>
      </c>
      <c r="E186" s="103" t="s">
        <v>121</v>
      </c>
      <c r="F186" s="103" t="s">
        <v>354</v>
      </c>
      <c r="G186" s="103"/>
      <c r="H186" s="104">
        <f>SUM(H187)</f>
        <v>2691.2</v>
      </c>
      <c r="I186" s="104">
        <f>SUM(I187)</f>
        <v>2691.2</v>
      </c>
      <c r="J186" s="104">
        <f>SUM(J187)</f>
        <v>2690</v>
      </c>
      <c r="K186" s="105">
        <f t="shared" si="18"/>
        <v>99.95541022592153</v>
      </c>
    </row>
    <row r="187" spans="1:11" ht="12.75">
      <c r="A187" s="96"/>
      <c r="B187" s="57" t="s">
        <v>355</v>
      </c>
      <c r="C187" s="102">
        <v>992</v>
      </c>
      <c r="D187" s="103" t="s">
        <v>157</v>
      </c>
      <c r="E187" s="103" t="s">
        <v>121</v>
      </c>
      <c r="F187" s="106" t="s">
        <v>356</v>
      </c>
      <c r="G187" s="106"/>
      <c r="H187" s="104">
        <v>2691.2</v>
      </c>
      <c r="I187" s="104">
        <f>SUM(H187)</f>
        <v>2691.2</v>
      </c>
      <c r="J187" s="104">
        <v>2690</v>
      </c>
      <c r="K187" s="105">
        <f t="shared" si="18"/>
        <v>99.95541022592153</v>
      </c>
    </row>
    <row r="188" spans="1:11" ht="12.75">
      <c r="A188" s="127"/>
      <c r="B188" s="57" t="s">
        <v>324</v>
      </c>
      <c r="C188" s="102">
        <v>992</v>
      </c>
      <c r="D188" s="103" t="s">
        <v>157</v>
      </c>
      <c r="E188" s="103" t="s">
        <v>121</v>
      </c>
      <c r="F188" s="106" t="s">
        <v>356</v>
      </c>
      <c r="G188" s="106" t="s">
        <v>181</v>
      </c>
      <c r="H188" s="104">
        <v>2691.2</v>
      </c>
      <c r="I188" s="104">
        <f>SUM(H188)</f>
        <v>2691.2</v>
      </c>
      <c r="J188" s="104">
        <v>2690</v>
      </c>
      <c r="K188" s="105">
        <f>J188/I188*100</f>
        <v>99.95541022592153</v>
      </c>
    </row>
    <row r="189" spans="1:11" ht="12.75">
      <c r="A189" s="127"/>
      <c r="B189" s="57" t="s">
        <v>273</v>
      </c>
      <c r="C189" s="102">
        <v>992</v>
      </c>
      <c r="D189" s="103" t="s">
        <v>157</v>
      </c>
      <c r="E189" s="103" t="s">
        <v>121</v>
      </c>
      <c r="F189" s="106" t="s">
        <v>357</v>
      </c>
      <c r="G189" s="106"/>
      <c r="H189" s="104">
        <f>SUM(H190)</f>
        <v>579.9</v>
      </c>
      <c r="I189" s="104">
        <f>SUM(I190)</f>
        <v>579.9</v>
      </c>
      <c r="J189" s="104">
        <f>SUM(J190)</f>
        <v>557.6</v>
      </c>
      <c r="K189" s="105">
        <f aca="true" t="shared" si="19" ref="K189:K198">J189/I189*100</f>
        <v>96.15450939817211</v>
      </c>
    </row>
    <row r="190" spans="1:11" ht="93" customHeight="1">
      <c r="A190" s="127"/>
      <c r="B190" s="57" t="s">
        <v>358</v>
      </c>
      <c r="C190" s="102">
        <v>992</v>
      </c>
      <c r="D190" s="103" t="s">
        <v>157</v>
      </c>
      <c r="E190" s="103" t="s">
        <v>121</v>
      </c>
      <c r="F190" s="106" t="s">
        <v>359</v>
      </c>
      <c r="G190" s="106"/>
      <c r="H190" s="104">
        <v>579.9</v>
      </c>
      <c r="I190" s="104">
        <f>SUM(H190)</f>
        <v>579.9</v>
      </c>
      <c r="J190" s="104">
        <v>557.6</v>
      </c>
      <c r="K190" s="105">
        <f t="shared" si="19"/>
        <v>96.15450939817211</v>
      </c>
    </row>
    <row r="191" spans="1:11" ht="30" customHeight="1">
      <c r="A191" s="127"/>
      <c r="B191" s="57" t="s">
        <v>360</v>
      </c>
      <c r="C191" s="102">
        <v>992</v>
      </c>
      <c r="D191" s="103" t="s">
        <v>157</v>
      </c>
      <c r="E191" s="103" t="s">
        <v>121</v>
      </c>
      <c r="F191" s="106" t="s">
        <v>359</v>
      </c>
      <c r="G191" s="106" t="s">
        <v>296</v>
      </c>
      <c r="H191" s="104">
        <v>579.9</v>
      </c>
      <c r="I191" s="104">
        <f>SUM(H191)</f>
        <v>579.9</v>
      </c>
      <c r="J191" s="104">
        <v>557.6</v>
      </c>
      <c r="K191" s="105">
        <f>J191/I191*100</f>
        <v>96.15450939817211</v>
      </c>
    </row>
    <row r="192" spans="1:11" ht="12.75">
      <c r="A192" s="127"/>
      <c r="B192" s="57" t="s">
        <v>361</v>
      </c>
      <c r="C192" s="102">
        <v>992</v>
      </c>
      <c r="D192" s="103" t="s">
        <v>157</v>
      </c>
      <c r="E192" s="103" t="s">
        <v>121</v>
      </c>
      <c r="F192" s="106" t="s">
        <v>274</v>
      </c>
      <c r="G192" s="106"/>
      <c r="H192" s="104">
        <f>SUM(H193)</f>
        <v>8783.4</v>
      </c>
      <c r="I192" s="104">
        <f>SUM(I193)</f>
        <v>8783.4</v>
      </c>
      <c r="J192" s="104">
        <f>SUM(J193)</f>
        <v>8644.1</v>
      </c>
      <c r="K192" s="105">
        <f t="shared" si="19"/>
        <v>98.414053783273</v>
      </c>
    </row>
    <row r="193" spans="1:11" ht="45.75" customHeight="1">
      <c r="A193" s="127"/>
      <c r="B193" s="57" t="s">
        <v>362</v>
      </c>
      <c r="C193" s="102">
        <v>992</v>
      </c>
      <c r="D193" s="103" t="s">
        <v>157</v>
      </c>
      <c r="E193" s="103" t="s">
        <v>121</v>
      </c>
      <c r="F193" s="106" t="s">
        <v>363</v>
      </c>
      <c r="G193" s="106"/>
      <c r="H193" s="104">
        <v>8783.4</v>
      </c>
      <c r="I193" s="104">
        <f>SUM(H193)</f>
        <v>8783.4</v>
      </c>
      <c r="J193" s="104">
        <v>8644.1</v>
      </c>
      <c r="K193" s="105">
        <f t="shared" si="19"/>
        <v>98.414053783273</v>
      </c>
    </row>
    <row r="194" spans="1:11" ht="15.75" customHeight="1">
      <c r="A194" s="127"/>
      <c r="B194" s="57" t="s">
        <v>192</v>
      </c>
      <c r="C194" s="102">
        <v>992</v>
      </c>
      <c r="D194" s="103" t="s">
        <v>157</v>
      </c>
      <c r="E194" s="103" t="s">
        <v>121</v>
      </c>
      <c r="F194" s="106" t="s">
        <v>363</v>
      </c>
      <c r="G194" s="106" t="s">
        <v>191</v>
      </c>
      <c r="H194" s="104">
        <v>8783.4</v>
      </c>
      <c r="I194" s="104">
        <f>SUM(H194)</f>
        <v>8783.4</v>
      </c>
      <c r="J194" s="104">
        <v>8644.1</v>
      </c>
      <c r="K194" s="105">
        <f>J194/I194*100</f>
        <v>98.414053783273</v>
      </c>
    </row>
    <row r="195" spans="1:11" ht="12.75">
      <c r="A195" s="127"/>
      <c r="B195" s="58" t="s">
        <v>194</v>
      </c>
      <c r="C195" s="102">
        <v>992</v>
      </c>
      <c r="D195" s="103" t="s">
        <v>157</v>
      </c>
      <c r="E195" s="103" t="s">
        <v>121</v>
      </c>
      <c r="F195" s="103" t="s">
        <v>195</v>
      </c>
      <c r="G195" s="106"/>
      <c r="H195" s="104">
        <f>SUM(H196+H198)</f>
        <v>14002.7</v>
      </c>
      <c r="I195" s="104">
        <f>SUM(I196+I198)</f>
        <v>14002.7</v>
      </c>
      <c r="J195" s="104">
        <f>SUM(J196+J198)</f>
        <v>12233.5</v>
      </c>
      <c r="K195" s="105">
        <f t="shared" si="19"/>
        <v>87.36529383618873</v>
      </c>
    </row>
    <row r="196" spans="1:11" ht="140.25" customHeight="1">
      <c r="A196" s="127"/>
      <c r="B196" s="57" t="s">
        <v>364</v>
      </c>
      <c r="C196" s="102">
        <v>992</v>
      </c>
      <c r="D196" s="106" t="s">
        <v>157</v>
      </c>
      <c r="E196" s="106" t="s">
        <v>121</v>
      </c>
      <c r="F196" s="106" t="s">
        <v>365</v>
      </c>
      <c r="G196" s="106"/>
      <c r="H196" s="104">
        <v>13745.6</v>
      </c>
      <c r="I196" s="104">
        <f aca="true" t="shared" si="20" ref="I196:I204">SUM(H196)</f>
        <v>13745.6</v>
      </c>
      <c r="J196" s="104">
        <v>11987.8</v>
      </c>
      <c r="K196" s="105">
        <f t="shared" si="19"/>
        <v>87.21190781049935</v>
      </c>
    </row>
    <row r="197" spans="1:11" ht="16.5" customHeight="1">
      <c r="A197" s="127"/>
      <c r="B197" s="57" t="s">
        <v>192</v>
      </c>
      <c r="C197" s="102">
        <v>992</v>
      </c>
      <c r="D197" s="106" t="s">
        <v>157</v>
      </c>
      <c r="E197" s="106" t="s">
        <v>121</v>
      </c>
      <c r="F197" s="106" t="s">
        <v>365</v>
      </c>
      <c r="G197" s="106" t="s">
        <v>191</v>
      </c>
      <c r="H197" s="104">
        <v>13745.6</v>
      </c>
      <c r="I197" s="104">
        <f t="shared" si="20"/>
        <v>13745.6</v>
      </c>
      <c r="J197" s="104">
        <v>11987.8</v>
      </c>
      <c r="K197" s="105">
        <f>J197/I197*100</f>
        <v>87.21190781049935</v>
      </c>
    </row>
    <row r="198" spans="1:11" ht="12.75">
      <c r="A198" s="127"/>
      <c r="B198" s="57" t="s">
        <v>366</v>
      </c>
      <c r="C198" s="102">
        <v>992</v>
      </c>
      <c r="D198" s="106" t="s">
        <v>157</v>
      </c>
      <c r="E198" s="106" t="s">
        <v>121</v>
      </c>
      <c r="F198" s="106" t="s">
        <v>367</v>
      </c>
      <c r="G198" s="106"/>
      <c r="H198" s="104">
        <v>257.1</v>
      </c>
      <c r="I198" s="104">
        <f t="shared" si="20"/>
        <v>257.1</v>
      </c>
      <c r="J198" s="104">
        <v>245.7</v>
      </c>
      <c r="K198" s="105">
        <f t="shared" si="19"/>
        <v>95.56592765460908</v>
      </c>
    </row>
    <row r="199" spans="1:11" ht="29.25" customHeight="1">
      <c r="A199" s="127"/>
      <c r="B199" s="57" t="s">
        <v>360</v>
      </c>
      <c r="C199" s="102">
        <v>992</v>
      </c>
      <c r="D199" s="106" t="s">
        <v>157</v>
      </c>
      <c r="E199" s="106" t="s">
        <v>121</v>
      </c>
      <c r="F199" s="106" t="s">
        <v>367</v>
      </c>
      <c r="G199" s="106" t="s">
        <v>296</v>
      </c>
      <c r="H199" s="104">
        <v>257.1</v>
      </c>
      <c r="I199" s="104">
        <f t="shared" si="20"/>
        <v>257.1</v>
      </c>
      <c r="J199" s="104">
        <v>245.7</v>
      </c>
      <c r="K199" s="105">
        <f aca="true" t="shared" si="21" ref="K199:K204">J199/I199*100</f>
        <v>95.56592765460908</v>
      </c>
    </row>
    <row r="200" spans="1:11" ht="41.25" customHeight="1">
      <c r="A200" s="128">
        <v>9</v>
      </c>
      <c r="B200" s="53" t="s">
        <v>159</v>
      </c>
      <c r="C200" s="129">
        <v>992</v>
      </c>
      <c r="D200" s="99" t="s">
        <v>129</v>
      </c>
      <c r="E200" s="99"/>
      <c r="F200" s="99"/>
      <c r="G200" s="99"/>
      <c r="H200" s="100">
        <f>SUM(H201)</f>
        <v>175</v>
      </c>
      <c r="I200" s="100">
        <f t="shared" si="20"/>
        <v>175</v>
      </c>
      <c r="J200" s="100">
        <f>SUM(J201)</f>
        <v>31.4</v>
      </c>
      <c r="K200" s="95">
        <f t="shared" si="21"/>
        <v>17.94285714285714</v>
      </c>
    </row>
    <row r="201" spans="1:11" ht="12.75">
      <c r="A201" s="130"/>
      <c r="B201" s="58" t="s">
        <v>368</v>
      </c>
      <c r="C201" s="131">
        <v>992</v>
      </c>
      <c r="D201" s="103" t="s">
        <v>129</v>
      </c>
      <c r="E201" s="103" t="s">
        <v>121</v>
      </c>
      <c r="F201" s="103"/>
      <c r="G201" s="103"/>
      <c r="H201" s="104">
        <f>SUM(H203)</f>
        <v>175</v>
      </c>
      <c r="I201" s="104">
        <f t="shared" si="20"/>
        <v>175</v>
      </c>
      <c r="J201" s="104">
        <f>SUM(J203)</f>
        <v>31.4</v>
      </c>
      <c r="K201" s="105">
        <f t="shared" si="21"/>
        <v>17.94285714285714</v>
      </c>
    </row>
    <row r="202" spans="1:11" ht="32.25" customHeight="1">
      <c r="A202" s="130"/>
      <c r="B202" s="58" t="s">
        <v>369</v>
      </c>
      <c r="C202" s="131">
        <v>922</v>
      </c>
      <c r="D202" s="106" t="s">
        <v>129</v>
      </c>
      <c r="E202" s="106" t="s">
        <v>121</v>
      </c>
      <c r="F202" s="106" t="s">
        <v>370</v>
      </c>
      <c r="G202" s="106"/>
      <c r="H202" s="104">
        <v>175</v>
      </c>
      <c r="I202" s="104">
        <f t="shared" si="20"/>
        <v>175</v>
      </c>
      <c r="J202" s="104">
        <v>31.4</v>
      </c>
      <c r="K202" s="105">
        <f t="shared" si="21"/>
        <v>17.94285714285714</v>
      </c>
    </row>
    <row r="203" spans="1:11" ht="12.75">
      <c r="A203" s="130"/>
      <c r="B203" s="58" t="s">
        <v>371</v>
      </c>
      <c r="C203" s="131">
        <v>922</v>
      </c>
      <c r="D203" s="106" t="s">
        <v>129</v>
      </c>
      <c r="E203" s="106" t="s">
        <v>121</v>
      </c>
      <c r="F203" s="106" t="s">
        <v>372</v>
      </c>
      <c r="G203" s="106"/>
      <c r="H203" s="104">
        <v>175</v>
      </c>
      <c r="I203" s="104">
        <f t="shared" si="20"/>
        <v>175</v>
      </c>
      <c r="J203" s="104">
        <v>31.4</v>
      </c>
      <c r="K203" s="105">
        <f t="shared" si="21"/>
        <v>17.94285714285714</v>
      </c>
    </row>
    <row r="204" spans="1:11" ht="12.75">
      <c r="A204" s="130"/>
      <c r="B204" s="58" t="s">
        <v>192</v>
      </c>
      <c r="C204" s="131">
        <v>922</v>
      </c>
      <c r="D204" s="106" t="s">
        <v>129</v>
      </c>
      <c r="E204" s="106" t="s">
        <v>121</v>
      </c>
      <c r="F204" s="106" t="s">
        <v>372</v>
      </c>
      <c r="G204" s="106" t="s">
        <v>191</v>
      </c>
      <c r="H204" s="104">
        <v>175</v>
      </c>
      <c r="I204" s="104">
        <f t="shared" si="20"/>
        <v>175</v>
      </c>
      <c r="J204" s="104">
        <v>31.4</v>
      </c>
      <c r="K204" s="105">
        <f t="shared" si="21"/>
        <v>17.94285714285714</v>
      </c>
    </row>
    <row r="205" spans="1:9" ht="12.75">
      <c r="A205" s="31"/>
      <c r="B205" s="31"/>
      <c r="C205" s="31"/>
      <c r="D205" s="31"/>
      <c r="E205" s="31"/>
      <c r="F205" s="76"/>
      <c r="G205" s="31"/>
      <c r="H205" s="31"/>
      <c r="I205" s="31"/>
    </row>
    <row r="207" spans="1:9" ht="12.75">
      <c r="A207" s="132" t="s">
        <v>106</v>
      </c>
      <c r="B207" s="132"/>
      <c r="C207" s="132"/>
      <c r="D207" s="72"/>
      <c r="E207" s="72"/>
      <c r="F207" s="72"/>
      <c r="G207" s="32"/>
      <c r="H207" s="32"/>
      <c r="I207" s="32"/>
    </row>
    <row r="208" spans="1:9" ht="12.75">
      <c r="A208" s="132" t="s">
        <v>2</v>
      </c>
      <c r="B208" s="132"/>
      <c r="C208" s="132"/>
      <c r="D208" s="132"/>
      <c r="E208" s="132"/>
      <c r="F208" s="72"/>
      <c r="G208" s="32"/>
      <c r="H208" s="32"/>
      <c r="I208" s="32"/>
    </row>
    <row r="209" spans="1:9" ht="12.75">
      <c r="A209" s="132" t="s">
        <v>373</v>
      </c>
      <c r="B209" s="132"/>
      <c r="C209" s="132"/>
      <c r="D209" s="132"/>
      <c r="E209" s="132"/>
      <c r="F209" s="132"/>
      <c r="G209" s="1" t="s">
        <v>107</v>
      </c>
      <c r="H209" s="1"/>
      <c r="I209" s="1"/>
    </row>
  </sheetData>
  <sheetProtection selectLockedCells="1" selectUnlockedCells="1"/>
  <mergeCells count="12">
    <mergeCell ref="D1:K1"/>
    <mergeCell ref="D2:K2"/>
    <mergeCell ref="B3:K3"/>
    <mergeCell ref="D4:K4"/>
    <mergeCell ref="D5:K5"/>
    <mergeCell ref="I6:K6"/>
    <mergeCell ref="A8:K8"/>
    <mergeCell ref="A9:K9"/>
    <mergeCell ref="A10:K10"/>
    <mergeCell ref="A205:E205"/>
    <mergeCell ref="G205:I205"/>
    <mergeCell ref="G209:I209"/>
  </mergeCells>
  <printOptions/>
  <pageMargins left="1.18125" right="0.39375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H16" sqref="H16"/>
    </sheetView>
  </sheetViews>
  <sheetFormatPr defaultColWidth="9.00390625" defaultRowHeight="12.75"/>
  <cols>
    <col min="2" max="2" width="20.875" style="0" customWidth="1"/>
    <col min="3" max="3" width="0" style="0" hidden="1" customWidth="1"/>
    <col min="4" max="4" width="45.375" style="0" customWidth="1"/>
    <col min="5" max="5" width="11.125" style="0" customWidth="1"/>
  </cols>
  <sheetData>
    <row r="1" spans="1:5" ht="12.75">
      <c r="A1" s="1" t="s">
        <v>374</v>
      </c>
      <c r="B1" s="1"/>
      <c r="C1" s="1"/>
      <c r="D1" s="1"/>
      <c r="E1" s="1"/>
    </row>
    <row r="2" spans="1:5" ht="12.75" customHeight="1">
      <c r="A2" s="2" t="s">
        <v>1</v>
      </c>
      <c r="B2" s="2"/>
      <c r="C2" s="2"/>
      <c r="D2" s="2"/>
      <c r="E2" s="2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1" t="s">
        <v>4</v>
      </c>
      <c r="B5" s="1"/>
      <c r="C5" s="1"/>
      <c r="D5" s="1"/>
      <c r="E5" s="1"/>
    </row>
    <row r="6" spans="1:5" ht="19.5" customHeight="1">
      <c r="A6" s="5"/>
      <c r="B6" s="5"/>
      <c r="C6" s="5"/>
      <c r="D6" s="133"/>
      <c r="E6" s="133"/>
    </row>
    <row r="7" spans="1:5" ht="12.75">
      <c r="A7" s="37" t="s">
        <v>375</v>
      </c>
      <c r="B7" s="37"/>
      <c r="C7" s="37"/>
      <c r="D7" s="37"/>
      <c r="E7" s="37"/>
    </row>
    <row r="8" spans="1:5" ht="12.75" customHeight="1">
      <c r="A8" s="38" t="s">
        <v>376</v>
      </c>
      <c r="B8" s="38"/>
      <c r="C8" s="38"/>
      <c r="D8" s="38"/>
      <c r="E8" s="38"/>
    </row>
    <row r="9" spans="1:5" ht="16.5" customHeight="1">
      <c r="A9" s="38" t="s">
        <v>111</v>
      </c>
      <c r="B9" s="38"/>
      <c r="C9" s="38"/>
      <c r="D9" s="38"/>
      <c r="E9" s="38"/>
    </row>
    <row r="10" spans="1:5" ht="12.75" hidden="1">
      <c r="A10" s="134"/>
      <c r="B10" s="134"/>
      <c r="C10" s="134"/>
      <c r="D10" s="134"/>
      <c r="E10" s="134"/>
    </row>
    <row r="11" spans="1:5" ht="12.75" customHeight="1">
      <c r="A11" s="135"/>
      <c r="B11" s="135"/>
      <c r="C11" s="135"/>
      <c r="D11" s="136" t="s">
        <v>7</v>
      </c>
      <c r="E11" s="136"/>
    </row>
    <row r="12" spans="1:5" ht="12.75">
      <c r="A12" s="137" t="s">
        <v>377</v>
      </c>
      <c r="B12" s="137"/>
      <c r="C12" s="137"/>
      <c r="D12" s="138" t="s">
        <v>378</v>
      </c>
      <c r="E12" s="137" t="s">
        <v>379</v>
      </c>
    </row>
    <row r="13" spans="1:5" ht="33.75" customHeight="1">
      <c r="A13" s="116"/>
      <c r="B13" s="116"/>
      <c r="C13" s="116"/>
      <c r="D13" s="139" t="s">
        <v>380</v>
      </c>
      <c r="E13" s="140">
        <f>SUM(E19+E14)</f>
        <v>14106.1</v>
      </c>
    </row>
    <row r="14" spans="1:5" ht="33.75" customHeight="1">
      <c r="A14" s="141" t="s">
        <v>381</v>
      </c>
      <c r="B14" s="141"/>
      <c r="C14" s="141"/>
      <c r="D14" s="142" t="s">
        <v>382</v>
      </c>
      <c r="E14" s="140">
        <v>10000</v>
      </c>
    </row>
    <row r="15" spans="1:5" ht="33.75" customHeight="1">
      <c r="A15" s="143" t="s">
        <v>383</v>
      </c>
      <c r="B15" s="143"/>
      <c r="C15" s="143"/>
      <c r="D15" s="144" t="s">
        <v>384</v>
      </c>
      <c r="E15" s="145">
        <v>10000</v>
      </c>
    </row>
    <row r="16" spans="1:5" ht="33.75" customHeight="1">
      <c r="A16" s="143" t="s">
        <v>385</v>
      </c>
      <c r="B16" s="143"/>
      <c r="C16" s="143"/>
      <c r="D16" s="144" t="s">
        <v>384</v>
      </c>
      <c r="E16" s="145">
        <v>10000</v>
      </c>
    </row>
    <row r="17" spans="1:5" ht="33.75" customHeight="1">
      <c r="A17" s="143" t="s">
        <v>386</v>
      </c>
      <c r="B17" s="143"/>
      <c r="C17" s="143"/>
      <c r="D17" s="144" t="s">
        <v>387</v>
      </c>
      <c r="E17" s="145">
        <v>0</v>
      </c>
    </row>
    <row r="18" spans="1:5" ht="33.75" customHeight="1">
      <c r="A18" s="143" t="s">
        <v>388</v>
      </c>
      <c r="B18" s="143"/>
      <c r="C18" s="143"/>
      <c r="D18" s="144" t="s">
        <v>387</v>
      </c>
      <c r="E18" s="145">
        <v>0</v>
      </c>
    </row>
    <row r="19" spans="1:5" ht="31.5" customHeight="1">
      <c r="A19" s="146" t="s">
        <v>389</v>
      </c>
      <c r="B19" s="146"/>
      <c r="C19" s="146"/>
      <c r="D19" s="147" t="s">
        <v>390</v>
      </c>
      <c r="E19" s="148">
        <f>SUM(E24-E23)</f>
        <v>4106.1</v>
      </c>
    </row>
    <row r="20" spans="1:5" ht="12.75" customHeight="1">
      <c r="A20" s="149" t="s">
        <v>391</v>
      </c>
      <c r="B20" s="149"/>
      <c r="C20" s="149"/>
      <c r="D20" s="150" t="s">
        <v>392</v>
      </c>
      <c r="E20" s="148">
        <f>SUM(E21)</f>
        <v>8793</v>
      </c>
    </row>
    <row r="21" spans="1:5" ht="34.5" customHeight="1">
      <c r="A21" s="149" t="s">
        <v>393</v>
      </c>
      <c r="B21" s="149"/>
      <c r="C21" s="149"/>
      <c r="D21" s="150" t="s">
        <v>394</v>
      </c>
      <c r="E21" s="148">
        <f>SUM(E22)</f>
        <v>8793</v>
      </c>
    </row>
    <row r="22" spans="1:5" ht="28.5" customHeight="1">
      <c r="A22" s="149" t="s">
        <v>395</v>
      </c>
      <c r="B22" s="149"/>
      <c r="C22" s="149"/>
      <c r="D22" s="150" t="s">
        <v>396</v>
      </c>
      <c r="E22" s="148">
        <f>SUM(E23)</f>
        <v>8793</v>
      </c>
    </row>
    <row r="23" spans="1:5" ht="33" customHeight="1">
      <c r="A23" s="149" t="s">
        <v>397</v>
      </c>
      <c r="B23" s="149"/>
      <c r="C23" s="149"/>
      <c r="D23" s="150" t="s">
        <v>396</v>
      </c>
      <c r="E23" s="48">
        <v>8793</v>
      </c>
    </row>
    <row r="24" spans="1:5" ht="12.75" customHeight="1">
      <c r="A24" s="149" t="s">
        <v>398</v>
      </c>
      <c r="B24" s="149"/>
      <c r="C24" s="149"/>
      <c r="D24" s="150" t="s">
        <v>399</v>
      </c>
      <c r="E24" s="148">
        <v>12899.1</v>
      </c>
    </row>
    <row r="25" spans="1:5" ht="32.25" customHeight="1">
      <c r="A25" s="149" t="s">
        <v>400</v>
      </c>
      <c r="B25" s="149"/>
      <c r="C25" s="149"/>
      <c r="D25" s="150" t="s">
        <v>401</v>
      </c>
      <c r="E25" s="148">
        <f>SUM(E24)</f>
        <v>12899.1</v>
      </c>
    </row>
    <row r="26" spans="1:5" ht="31.5" customHeight="1">
      <c r="A26" s="149" t="s">
        <v>402</v>
      </c>
      <c r="B26" s="149"/>
      <c r="C26" s="149"/>
      <c r="D26" s="150" t="s">
        <v>403</v>
      </c>
      <c r="E26" s="148">
        <f>SUM(E25)</f>
        <v>12899.1</v>
      </c>
    </row>
    <row r="27" spans="1:5" ht="29.25" customHeight="1">
      <c r="A27" s="149" t="s">
        <v>404</v>
      </c>
      <c r="B27" s="149"/>
      <c r="C27" s="149"/>
      <c r="D27" s="150" t="s">
        <v>403</v>
      </c>
      <c r="E27" s="148">
        <f>SUM(E26)</f>
        <v>12899.1</v>
      </c>
    </row>
    <row r="28" spans="1:5" ht="12.75">
      <c r="A28" s="151"/>
      <c r="B28" s="151"/>
      <c r="C28" s="151"/>
      <c r="D28" s="152"/>
      <c r="E28" s="153"/>
    </row>
    <row r="29" spans="1:5" ht="12.75">
      <c r="A29" s="154" t="s">
        <v>106</v>
      </c>
      <c r="B29" s="154"/>
      <c r="C29" s="154"/>
      <c r="D29" s="154"/>
      <c r="E29" s="5"/>
    </row>
    <row r="30" spans="1:5" ht="12.75">
      <c r="A30" s="72" t="s">
        <v>2</v>
      </c>
      <c r="B30" s="72"/>
      <c r="C30" s="72"/>
      <c r="D30" s="72"/>
      <c r="E30" s="155"/>
    </row>
    <row r="31" spans="1:5" ht="12.75">
      <c r="A31" s="156" t="s">
        <v>405</v>
      </c>
      <c r="B31" s="156"/>
      <c r="C31" s="156"/>
      <c r="D31" s="156"/>
      <c r="E31" s="156"/>
    </row>
    <row r="32" spans="1:5" ht="12.75">
      <c r="A32" s="5"/>
      <c r="B32" s="5"/>
      <c r="C32" s="5"/>
      <c r="D32" s="5"/>
      <c r="E32" s="5"/>
    </row>
    <row r="33" spans="1:5" ht="12.75">
      <c r="A33" s="31"/>
      <c r="B33" s="31"/>
      <c r="C33" s="31"/>
      <c r="D33" s="31"/>
      <c r="E33" s="31"/>
    </row>
  </sheetData>
  <sheetProtection selectLockedCells="1" selectUnlockedCells="1"/>
  <mergeCells count="30">
    <mergeCell ref="A1:E1"/>
    <mergeCell ref="A2:E2"/>
    <mergeCell ref="A3:E3"/>
    <mergeCell ref="A4:E4"/>
    <mergeCell ref="A5:E5"/>
    <mergeCell ref="D6:E6"/>
    <mergeCell ref="A7:E7"/>
    <mergeCell ref="A8:E8"/>
    <mergeCell ref="A9:E9"/>
    <mergeCell ref="D11:E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D29"/>
    <mergeCell ref="A30:D30"/>
    <mergeCell ref="A33:E33"/>
  </mergeCells>
  <printOptions/>
  <pageMargins left="1.18125" right="0.39375" top="0.39375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~</cp:lastModifiedBy>
  <cp:lastPrinted>2013-06-25T06:00:52Z</cp:lastPrinted>
  <dcterms:created xsi:type="dcterms:W3CDTF">2007-06-18T09:23:14Z</dcterms:created>
  <dcterms:modified xsi:type="dcterms:W3CDTF">2013-06-25T06:00:57Z</dcterms:modified>
  <cp:category/>
  <cp:version/>
  <cp:contentType/>
  <cp:contentStatus/>
</cp:coreProperties>
</file>