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доходы прил1" sheetId="1" r:id="rId1"/>
    <sheet name="безв.2" sheetId="2" r:id="rId2"/>
    <sheet name="прил.3  (Рз, ПР)" sheetId="3" r:id="rId3"/>
    <sheet name="копия прил 4 (сама)" sheetId="4" r:id="rId4"/>
    <sheet name="прил 5 ведом" sheetId="5" r:id="rId5"/>
    <sheet name="прил6 источ фин" sheetId="6" r:id="rId6"/>
  </sheets>
  <definedNames>
    <definedName name="_xlnm.Print_Area" localSheetId="2">'прил.3  (Рз, ПР)'!$A$1:$I$54</definedName>
  </definedNames>
  <calcPr fullCalcOnLoad="1"/>
</workbook>
</file>

<file path=xl/sharedStrings.xml><?xml version="1.0" encoding="utf-8"?>
<sst xmlns="http://schemas.openxmlformats.org/spreadsheetml/2006/main" count="1768" uniqueCount="538">
  <si>
    <t>ПРИЛОЖЕНИЕ № 1</t>
  </si>
  <si>
    <t>к решению Совета</t>
  </si>
  <si>
    <t xml:space="preserve">Усть-Лабинского городского поселения </t>
  </si>
  <si>
    <t>Усть-Лабинского района</t>
  </si>
  <si>
    <t>от 03 июня 2014 года № 2 Протокол № 59</t>
  </si>
  <si>
    <t>ПРИЛОЖЕНИЕ № 2</t>
  </si>
  <si>
    <t>от 19 декабря 2013 года № 11 Протокол № 51</t>
  </si>
  <si>
    <t>Объем поступлений доходов в бюджет Усть-Лабинского городского поселения Усть-Лабинского района по кодам видов доходов на 2014 год</t>
  </si>
  <si>
    <t>тыс.рублей</t>
  </si>
  <si>
    <t xml:space="preserve"> </t>
  </si>
  <si>
    <t>Код</t>
  </si>
  <si>
    <t>Наименование доходов</t>
  </si>
  <si>
    <t>Сумма</t>
  </si>
  <si>
    <t>измен</t>
  </si>
  <si>
    <t>ВСЕГО доходов</t>
  </si>
  <si>
    <t>1 00 00000 00 0000 000</t>
  </si>
  <si>
    <t>Налоговые  и неналоговых 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</si>
  <si>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</si>
  <si>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</si>
  <si>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</si>
  <si>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</si>
  <si>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1 03 00000 00 0000 110</t>
  </si>
  <si>
    <t>Налоги на товары (работы, услуги), раелизуемые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</si>
  <si>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</si>
  <si>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</si>
  <si>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</si>
  <si>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 и местными 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</si>
  <si>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</si>
  <si>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 и местными 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</si>
  <si>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</si>
  <si>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 и местными 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</si>
  <si>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</si>
  <si>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 и местными 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</si>
  <si>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</si>
  <si>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</si>
  <si>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1 05 03000 01 0000 000</t>
  </si>
  <si>
    <t>Единый сельскохозяйственный налог</t>
  </si>
  <si>
    <t>1 06 00000 00 0000 000</t>
  </si>
  <si>
    <t xml:space="preserve">Налоги на имущество </t>
  </si>
  <si>
    <t>1 06 01000 00 0000 000</t>
  </si>
  <si>
    <t>Налог на имущество физических лиц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</si>
  <si>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</si>
  <si>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</si>
  <si>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</si>
  <si>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</si>
  <si>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</si>
  <si>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</si>
  <si>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</si>
  <si>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</si>
  <si>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</si>
  <si>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</si>
  <si>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</si>
  <si>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</si>
  <si>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</si>
  <si>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</t>
  </si>
  <si>
    <t>1 14 00000 00 0000 000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</si>
  <si>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</si>
  <si>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</si>
  <si>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</si>
  <si>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1 14 01050 00 0000 410</t>
  </si>
  <si>
    <t xml:space="preserve">Доходы от продажи квартир,находящихся в муниципальной собственности </t>
  </si>
  <si>
    <t>1 14 01050 10 0000 410</t>
  </si>
  <si>
    <t>Доходы от продажи квартир, находящихся в собственности поселений</t>
  </si>
  <si>
    <t xml:space="preserve">1 14 06000 00 0000 430 </t>
  </si>
  <si>
    <t>Доходы от продажи 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</si>
  <si>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 xml:space="preserve">1 14 06010 00 0000 430 </t>
  </si>
  <si>
    <t xml:space="preserve">Доходы от продажи  продажи земельных участков, государственная собственность на которые не разграничена </t>
  </si>
  <si>
    <t xml:space="preserve">1 14 06013 10 0000 430 </t>
  </si>
  <si>
    <t>Доходы от продажи 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</si>
  <si>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</si>
  <si>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Штрафы,санкции,возмещение ущерба</t>
  </si>
  <si>
    <t>1 16 90000 00 0000 000</t>
  </si>
  <si>
    <t>Прочие поступления от денежных взысканий (штрафов)</t>
  </si>
  <si>
    <t>1 16 900050 10 0000 000</t>
  </si>
  <si>
    <t>Прочие поступления от денежных взысканий (штрафов) и иных сумм в возмещение ущерба,зачисляемые в бюджеты поселений</t>
  </si>
  <si>
    <t>1 14 06020 00 0000 430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</si>
  <si>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</si>
  <si>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1 14 06025 10 0000 430</t>
  </si>
  <si>
    <t xml:space="preserve"> 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
</t>
  </si>
  <si>
    <t>1 16 23000 00 0000 140</t>
  </si>
  <si>
    <t>Доходы от возмещения ущерба при возникновении страховых случаев</t>
  </si>
  <si>
    <t>1 16 23052 10 0000 140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</si>
  <si>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поселений
</t>
  </si>
  <si>
    <t>1 16 51000 02 0000 140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</si>
  <si>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
</t>
  </si>
  <si>
    <t>1 16 51040 02 0000 140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</si>
  <si>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</si>
  <si>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1 17 00000 00 0000 000</t>
  </si>
  <si>
    <t>Прочие неналоговые доходы</t>
  </si>
  <si>
    <t>1 17 05050 10 0000 180</t>
  </si>
  <si>
    <t>Прочие неналоговые доходы бюджетов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</si>
  <si>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</si>
  <si>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</si>
  <si>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</si>
  <si>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</si>
  <si>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</si>
  <si>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</si>
  <si>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2 02 01010 00 0000 151</t>
  </si>
  <si>
    <t>Дотации на выравнивание уровня бюджетной обеспеченности</t>
  </si>
  <si>
    <t>2 02 01010 10 0000 151</t>
  </si>
  <si>
    <t>Дотации  бюджетам поселений на выравнивание уровня бюджетной обеспеченности</t>
  </si>
  <si>
    <t xml:space="preserve">2 02 02000 00 0000 151 </t>
  </si>
  <si>
    <t>Субсидии  бюджетам субъектов Российской Федерации и муниципальных образований (межбюджетные субсидии)</t>
  </si>
  <si>
    <t xml:space="preserve">2 02 02068 10 0000 151 </t>
  </si>
  <si>
    <t>Субсидии бюджетам поселений на комплектование книжных фондов  библиотек</t>
  </si>
  <si>
    <t xml:space="preserve">2 02 02999 10 0000 151 </t>
  </si>
  <si>
    <t>Прочие субсидии бюджетам поселений</t>
  </si>
  <si>
    <t>2 02 01003 10 0000 151</t>
  </si>
  <si>
    <t>Дотации бюджетам поселений на поддержку мер по обеспечению сбалансированности бюджетов</t>
  </si>
  <si>
    <t>Субсидии  бюджетам бюджетной системы Российской Федерации (межбюджетные субсидии)</t>
  </si>
  <si>
    <t>2 02 02008 10 0000 151</t>
  </si>
  <si>
    <t>Субсидии бюджетам поселений на обеспечение жильем молодых семей</t>
  </si>
  <si>
    <t>2 02 03000 00 0000 151</t>
  </si>
  <si>
    <t>Субвенции  бюджетам субъектов Российской Федерации и муниципальных образований</t>
  </si>
  <si>
    <t xml:space="preserve">2 02 03024 10 0000 151 </t>
  </si>
  <si>
    <t>Субвенции бюджетам поселений на выполнение передаваемых полномочий субъектов Российской Федерации</t>
  </si>
  <si>
    <t>2 07 00000 00 0000 180</t>
  </si>
  <si>
    <t xml:space="preserve">Прочие безвозмездные поступления </t>
  </si>
  <si>
    <t>2 07 05000 10 0000 180</t>
  </si>
  <si>
    <t>Прочие безвозмездные поступления в бюджеты поселений</t>
  </si>
  <si>
    <t>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</si>
  <si>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нахначение, прошлых лет</t>
  </si>
  <si>
    <t>2 18 05010 10 0000 151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</si>
  <si>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</si>
  <si>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2 19 00000 00 0000 151</t>
  </si>
  <si>
    <t>Возврат остатков субсидий, субвенций и иных межбюджетных трансфертов, имеющих целевое назначение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</si>
  <si>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</si>
  <si>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</si>
  <si>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Глава</t>
  </si>
  <si>
    <t>Усть-Лабинского района                                                  В.Н.Анпилогов</t>
  </si>
  <si>
    <t>ПРИЛОЖЕНИЕ № 3</t>
  </si>
  <si>
    <t>от 19 декабря 2013 года № 11  Протокол № 51</t>
  </si>
  <si>
    <t>Межбюджетные трансферты из краевого бюджета</t>
  </si>
  <si>
    <t>в 2014 году</t>
  </si>
  <si>
    <t>(рублей)</t>
  </si>
  <si>
    <t>2 02 01003 00 0000 151</t>
  </si>
  <si>
    <t>Дотации бюджетам на поддержку мер по обеспечению сбалансированности бюджетов</t>
  </si>
  <si>
    <t>Субсидии бюджетам поселений на комплектование книжных фондов библиотек</t>
  </si>
  <si>
    <t xml:space="preserve">2 02 03024 00 0000 151 </t>
  </si>
  <si>
    <t>Субвенции местным  бюджетам  на выполнение передаваемых полномочий субъектов Российской Федерации</t>
  </si>
  <si>
    <t>Усть-Лабинского района                                                     В.Н.Анпилогов</t>
  </si>
  <si>
    <t>140,7</t>
  </si>
  <si>
    <t xml:space="preserve">Усть-Лабинского района </t>
  </si>
  <si>
    <t xml:space="preserve">от 03 июня 2014 года № 2 Протокол № 59     </t>
  </si>
  <si>
    <t>ПРИЛОЖЕНИЕ № 5</t>
  </si>
  <si>
    <t xml:space="preserve">от 19 декабря 2013 года № 11  Протокол № 51       </t>
  </si>
  <si>
    <t>Распределение бюджетных ассигнований по разделам и подразделам классификации расходов бюджета на 2014 год</t>
  </si>
  <si>
    <t>№ п/п</t>
  </si>
  <si>
    <t xml:space="preserve">Наименование </t>
  </si>
  <si>
    <t>Рз</t>
  </si>
  <si>
    <t>ПР</t>
  </si>
  <si>
    <t>уточн.</t>
  </si>
  <si>
    <t>собств</t>
  </si>
  <si>
    <t>краев</t>
  </si>
  <si>
    <t>Всего расходов:</t>
  </si>
  <si>
    <t>в том числе</t>
  </si>
  <si>
    <t>1.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</si>
  <si>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</si>
  <si>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</si>
  <si>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</si>
  <si>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</si>
  <si>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</si>
  <si>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</si>
  <si>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 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</si>
  <si>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</si>
  <si>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</si>
  <si>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</si>
  <si>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</si>
  <si>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</si>
  <si>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2.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</si>
  <si>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</si>
  <si>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</si>
  <si>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</si>
  <si>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</si>
  <si>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</si>
  <si>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</si>
  <si>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</si>
  <si>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</si>
  <si>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</si>
  <si>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</si>
  <si>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</si>
  <si>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3.</t>
  </si>
  <si>
    <t>Транспорт</t>
  </si>
  <si>
    <t>08</t>
  </si>
  <si>
    <t>Дорожное хозяйство (дорожные фонды)</t>
  </si>
  <si>
    <t>4.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</si>
  <si>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</si>
  <si>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</si>
  <si>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</si>
  <si>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</si>
  <si>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</si>
  <si>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</si>
  <si>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5.</t>
  </si>
  <si>
    <t>Образование</t>
  </si>
  <si>
    <t>Молодежная политика и оздоровление детей</t>
  </si>
  <si>
    <t>6.</t>
  </si>
  <si>
    <t>Культура и  кинематография</t>
  </si>
  <si>
    <t>Культура</t>
  </si>
  <si>
    <t>7.</t>
  </si>
  <si>
    <t>Социальная политика</t>
  </si>
  <si>
    <t>Социальное обеспечение населения</t>
  </si>
  <si>
    <t>8.</t>
  </si>
  <si>
    <t>Физическая культура и спорт</t>
  </si>
  <si>
    <t>11</t>
  </si>
  <si>
    <t>Физическая культура</t>
  </si>
  <si>
    <t>9.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</si>
  <si>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</si>
  <si>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</si>
  <si>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Усть-Лабинского района                                                В.Н.Анпилогов</t>
  </si>
  <si>
    <t>ПРИЛОЖЕНИЕ № 4</t>
  </si>
  <si>
    <t>ПРИЛОЖЕНИЕ № 6</t>
  </si>
  <si>
    <t>от  19 декабря 2013 года № 11 Протокол № 51</t>
  </si>
  <si>
    <t>Распределение бюджетных ассигнований по целевым статьям (ведомственным программам и непрограмным направлениям деятельности), группам видов расходов классификации расходов бюджета на 2014 год</t>
  </si>
  <si>
    <t>ЦСР</t>
  </si>
  <si>
    <t>КВР</t>
  </si>
  <si>
    <t xml:space="preserve">Сумма </t>
  </si>
  <si>
    <t>итого</t>
  </si>
  <si>
    <t>собств.б</t>
  </si>
  <si>
    <t>краев.б.</t>
  </si>
  <si>
    <t>ВСЕГО расходов</t>
  </si>
  <si>
    <t>Обеспечение деятельности высшего органа исполнительной власти Усть-Лабинского городского поселения Усть-Лабинского района</t>
  </si>
  <si>
    <t>50 0 0000</t>
  </si>
  <si>
    <t>Высшее должностное лицо Усть-Лабинского городского поселения Усть-Лабинского района</t>
  </si>
  <si>
    <t>50 1 0000</t>
  </si>
  <si>
    <t xml:space="preserve">Расходы на обеспечение функций органов местного самоуправления </t>
  </si>
  <si>
    <t>50 1 0019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</si>
  <si>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</si>
  <si>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</si>
  <si>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деятельности администрации Усть-Лабинского городского поселения Усть-Лабинского района</t>
  </si>
  <si>
    <t>51 0 0000</t>
  </si>
  <si>
    <t xml:space="preserve">Обеспечение функционирования администрации Усть-Лабинского городского поселения Усть-Лабинского района </t>
  </si>
  <si>
    <t>51 1 0000</t>
  </si>
  <si>
    <t>51 1 0019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</si>
  <si>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</si>
  <si>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</si>
  <si>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</si>
  <si>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</si>
  <si>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Административные комиссии</t>
  </si>
  <si>
    <t>51 2 0000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</si>
  <si>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</si>
  <si>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51 2 6019</t>
  </si>
  <si>
    <t>51  2 6019</t>
  </si>
  <si>
    <t>Обеспечение деятельности органов финансового (финансово-бюджетного) надзора</t>
  </si>
  <si>
    <t>51 3 0000</t>
  </si>
  <si>
    <t>51 3 0019</t>
  </si>
  <si>
    <t>Межбюджетные трансферты</t>
  </si>
  <si>
    <t>500</t>
  </si>
  <si>
    <t>Реализация муниципальных функций, связанных с муниципальным управлением</t>
  </si>
  <si>
    <t>51 4 0000</t>
  </si>
  <si>
    <t>51 4 0019</t>
  </si>
  <si>
    <t>Прочие обязательства Усть-Лабинского городского поселения Усть-Лабинского района</t>
  </si>
  <si>
    <t>51 4 4121</t>
  </si>
  <si>
    <t>Социальное обеспечение и иные выплаты населению</t>
  </si>
  <si>
    <t>300</t>
  </si>
  <si>
    <t>Обеспечение хозяйственного обслуживания администрации Усть-Лабинского городского поселения Усть-Лабинского района</t>
  </si>
  <si>
    <t>51 5 0000</t>
  </si>
  <si>
    <t>Расходы на обеспечение деятельности (оказания услуг) муниципальных учреждений</t>
  </si>
  <si>
    <t>51 5 0059</t>
  </si>
  <si>
    <t xml:space="preserve">Информационное освещение деятельности  органов местного самоуправления  Усть-Лабинского городского поселения Усть-Лабинского района </t>
  </si>
  <si>
    <t>51 6 0000</t>
  </si>
  <si>
    <t>Поддержка и развитие телерадиовещания, печатных средств массовой информации и книгоиздания, обеспечение информирования граждан о деятельности органов местного самоуправления и социально-политических событиях в поселении</t>
  </si>
  <si>
    <t>51 6 1026</t>
  </si>
  <si>
    <t>Управление муниципальным имуществом Усть-Лабинского городского поселения Усть-Лабинского района</t>
  </si>
  <si>
    <t>52 0 0000</t>
  </si>
  <si>
    <t>Мероприятия в рамках управления имуществом казны Усть-Лабинского городского поселения Усть-Лабинского района</t>
  </si>
  <si>
    <t>52 1 0000</t>
  </si>
  <si>
    <t>Приобретение  и содержание имущества  Усть-Лабинского городского паоселения Усть-Лабинского района</t>
  </si>
  <si>
    <t xml:space="preserve">52 1 1000 </t>
  </si>
  <si>
    <t>52 1 1001</t>
  </si>
  <si>
    <t>Капитальные вложения в объекты недвижимого имущества государственной (муниципальной) собственности</t>
  </si>
  <si>
    <t>400</t>
  </si>
  <si>
    <t>Управление государственным и муниципальным имуществом, связанное с оценкой недвижимости, признанием прав и регулированием отношений по государственной и муниципальной собственности</t>
  </si>
  <si>
    <t>52 2 0000</t>
  </si>
  <si>
    <t>Оценка недвижимости, признание прав и регулированием отношений по муниципальной собственности</t>
  </si>
  <si>
    <t>52 2 1039</t>
  </si>
  <si>
    <t>Защита населения и  территории от чрезвычайных ситуаций природного и техногенного характера, гражданская оборона.</t>
  </si>
  <si>
    <t>53 0 0000</t>
  </si>
  <si>
    <t>Мероприятия по гражданской обороне, предупреждению и ликвидации последствий чрезвычайных ситуаций, стихийных бедствий и их последствий</t>
  </si>
  <si>
    <t>53 1 0000</t>
  </si>
  <si>
    <t>Подготовка населения и организаций к действиям в чрезвычайной ситуации в мирное и военное время</t>
  </si>
  <si>
    <t>53 1 1055</t>
  </si>
  <si>
    <t>Мероприятия по снижению рисков и смягчению последствий чрезвычайных ситуаций природного и техногенного характера</t>
  </si>
  <si>
    <t>53 1 1057</t>
  </si>
  <si>
    <t xml:space="preserve">Поисковые и аварийно-спасательные учреждения </t>
  </si>
  <si>
    <t>53 3 0000</t>
  </si>
  <si>
    <t>53 3  0059</t>
  </si>
  <si>
    <t>53 3 0059</t>
  </si>
  <si>
    <t>Обеспечение пожарной безопасности  в Усть-Лабинском городском поселении Усть-Лабинского района</t>
  </si>
  <si>
    <t>54 0 0000</t>
  </si>
  <si>
    <t>Проведение мероприятий по обеспечению пожарной безопасности</t>
  </si>
  <si>
    <t>54 1 0000</t>
  </si>
  <si>
    <t xml:space="preserve">Мероприятия по пожарной безопасности </t>
  </si>
  <si>
    <t>54 1 1028</t>
  </si>
  <si>
    <t>Проведение мероприятий в области национальной безопасности  и правоохранительной деятельности на территории Усть-Лабинского городского поселения Усть-Лабинского района</t>
  </si>
  <si>
    <t>55 0 0000</t>
  </si>
  <si>
    <t xml:space="preserve">Укрепление правопорядка, профилактика правонарушений, усиление борьбы с преступностью </t>
  </si>
  <si>
    <t>55 1 0000</t>
  </si>
  <si>
    <t>Мероприятия по укреплению правопорядка, профилактике правонарушений, усилению борьбы с преступностью</t>
  </si>
  <si>
    <t>55 1 1054</t>
  </si>
  <si>
    <t>Профилактика терроризма и экстремизма в Усть-Лабинском городском поселении Усть-Лабинского района</t>
  </si>
  <si>
    <t>55 2 0000</t>
  </si>
  <si>
    <t xml:space="preserve">Мероприятия по профилактике терроризма и экстремизма </t>
  </si>
  <si>
    <t>55 2 1011</t>
  </si>
  <si>
    <t xml:space="preserve">Обеспечение  безопасности людей на водных объектах </t>
  </si>
  <si>
    <t>55 30000</t>
  </si>
  <si>
    <t>Создание системы комплексного обеспечения безопасности жизнедеятельности</t>
  </si>
  <si>
    <t>55 3 1059</t>
  </si>
  <si>
    <t>Развитие Усть-Лабинского городского поселения Усть-Лабинского района в сфере строительства, архитектуры и дорожного хозяйства</t>
  </si>
  <si>
    <t>56 0 0000</t>
  </si>
  <si>
    <t>Реализация мероприятий в сфере дорожного хозяйства</t>
  </si>
  <si>
    <t>56 1 0000</t>
  </si>
  <si>
    <t>56 1 0059</t>
  </si>
  <si>
    <t>Предоставление субсидий бюджетным, автономным и иным некоммерческим организациям</t>
  </si>
  <si>
    <t>600</t>
  </si>
  <si>
    <t xml:space="preserve">Содержание, капитальный ремонт, ремонт автомобильных дорог общего пользования </t>
  </si>
  <si>
    <t>56 1 1041</t>
  </si>
  <si>
    <t>Капитальный ремонт, ремонт автомобильных дорог общего пользования населенных пунктов</t>
  </si>
  <si>
    <t>56 1 6027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</si>
  <si>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</si>
  <si>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56 1 6028</t>
  </si>
  <si>
    <t>Обеспечение  безопасности дорожного движения</t>
  </si>
  <si>
    <t>56 3 0000</t>
  </si>
  <si>
    <t>Мероприятия по повышению безопасности на дорогах поселения</t>
  </si>
  <si>
    <t>56 3 1041</t>
  </si>
  <si>
    <t>Управление муниципальными финансами</t>
  </si>
  <si>
    <t>57 0 0000</t>
  </si>
  <si>
    <t>Управление муниципальным долгом и муниципальными финансовыми активами Усть-Лабинского городского паоселения Усть-Лабинского района</t>
  </si>
  <si>
    <t>57 1 0000</t>
  </si>
  <si>
    <t>Процентные платежи по муниципальному долгу Усть-Лабинского городского поселения Усть-Лабинского района</t>
  </si>
  <si>
    <t>57 1 1052</t>
  </si>
  <si>
    <t>Обслуживание государственного (муниципального) долга</t>
  </si>
  <si>
    <t>700</t>
  </si>
  <si>
    <t>Оказание поддержки развития  малого и среднего предпринимательства на территории Усть-Лабинского городского поселения Усть-Лабинского района</t>
  </si>
  <si>
    <t>58 0 0000</t>
  </si>
  <si>
    <t>Поддержка малого и среднего предпринимательства</t>
  </si>
  <si>
    <t>58 1 0000</t>
  </si>
  <si>
    <t>Мероприятия по оказанию поддержки малому и среднему предпринимательству, включая крестьянские (фермерские) хозяйства</t>
  </si>
  <si>
    <t>58 1  1061</t>
  </si>
  <si>
    <t>58 1 1061</t>
  </si>
  <si>
    <t>Осуществление мер поддержки и развития малого и среднего предпринимательства (возмещение части затрат субъектов малого предпринимательства на ранней стадии их деятельности)</t>
  </si>
  <si>
    <t>58 1 1062</t>
  </si>
  <si>
    <t xml:space="preserve">Подготовка градостроительной и землеустроительной документации на территории Усть-Лабинского городского поселения Усть-Лабинского района </t>
  </si>
  <si>
    <t>59 0 0000</t>
  </si>
  <si>
    <t>Реализация мероприятий по подготовке градостроительной и землеустроительной документации</t>
  </si>
  <si>
    <t>59 1 0000</t>
  </si>
  <si>
    <t xml:space="preserve">Мероприятия по подготовке градостроительной и землеустроительной документации </t>
  </si>
  <si>
    <t>59 1 1065</t>
  </si>
  <si>
    <t xml:space="preserve">Подготовка градостроительной и землеус троительной документации </t>
  </si>
  <si>
    <t>59 1 6030</t>
  </si>
  <si>
    <t>Подготовка градостроительной и землеустро ительной документации на территории Усть-Лабинского городского поселения</t>
  </si>
  <si>
    <t>59 1 6530</t>
  </si>
  <si>
    <t>Реализация мероприятий в области строительства, архитектуры и градостроительства</t>
  </si>
  <si>
    <t>59 2 0000</t>
  </si>
  <si>
    <t>Мероприятия в области строительства, архитектуры и градостроительства</t>
  </si>
  <si>
    <t>59 2 1066</t>
  </si>
  <si>
    <t>Развитие систем коммунальной инфраструктуры</t>
  </si>
  <si>
    <t>59 3 0000</t>
  </si>
  <si>
    <t>Мероприятия по комплексному развитию систем коммунальной инфраструктуры</t>
  </si>
  <si>
    <t>59 3 1067</t>
  </si>
  <si>
    <t>Развитие жилищно-коммунального хозяйства на территории Усть-Лабинского городского поселения Усть-Лабинского района</t>
  </si>
  <si>
    <t>60 0 0000</t>
  </si>
  <si>
    <t>Развитие жилищно-коммунального хозяйства</t>
  </si>
  <si>
    <t>60 1 0000</t>
  </si>
  <si>
    <t xml:space="preserve">Проведение мероприятий по функционированию и развитию сетей водоснабжения </t>
  </si>
  <si>
    <t xml:space="preserve">60 1 1027 </t>
  </si>
  <si>
    <t>60 1 1027</t>
  </si>
  <si>
    <t>Проведение мероприятий по функционированию и развитию инфраструктуры</t>
  </si>
  <si>
    <t xml:space="preserve">60 1 1028 </t>
  </si>
  <si>
    <t>60 1 1028</t>
  </si>
  <si>
    <t xml:space="preserve">Проведение мероприятий по функционированию и развитию системы водоотведения </t>
  </si>
  <si>
    <t xml:space="preserve">60 1 1029 </t>
  </si>
  <si>
    <t>60 1 1029</t>
  </si>
  <si>
    <t xml:space="preserve">Развитие системы газификации </t>
  </si>
  <si>
    <t>60 1 1030</t>
  </si>
  <si>
    <t>Развитие сетей энергоснабжения и повышение энергетической эффективности на территории поселения</t>
  </si>
  <si>
    <t xml:space="preserve">60 1 1031 </t>
  </si>
  <si>
    <t>Развитие и модернизация объектов теплоснабжения</t>
  </si>
  <si>
    <t>60 1 1032</t>
  </si>
  <si>
    <t>Развитие   водоотведения   населенных   пунктов</t>
  </si>
  <si>
    <t xml:space="preserve">60 1 6031 </t>
  </si>
  <si>
    <t>60 1 6031</t>
  </si>
  <si>
    <t xml:space="preserve">Финансовая поддержка социально ориентированных некомерческих организаций </t>
  </si>
  <si>
    <t>61 0 0000</t>
  </si>
  <si>
    <t>Поддержка социально-ориентированных некомерческих организаций и содействие развитию гражданского общества</t>
  </si>
  <si>
    <t>61 1 0000</t>
  </si>
  <si>
    <t>Оказание финансовой поддержки Усть-Лабинской районной общественной организации ветеранов (пенсионеров, инвалидов) войны, труда, Вооруженных сил и правоохранительных органов</t>
  </si>
  <si>
    <t>61 1 1070</t>
  </si>
  <si>
    <t xml:space="preserve">Оказание финансовой поддержки Усть-Лабинскому городскому казачьему обществу </t>
  </si>
  <si>
    <t>61 1 1071</t>
  </si>
  <si>
    <t>Оказание финансовой поддержки социально-ориентированной некоммерческой организации Всероссийскому Обществу Слепых</t>
  </si>
  <si>
    <t>61 1 1072</t>
  </si>
  <si>
    <t>Оказание финансовой поддержки социально-ориентированной некоммерческой организации Всероссийскому обществу инвалидов</t>
  </si>
  <si>
    <t>61 1 1073</t>
  </si>
  <si>
    <t>Проведение мероприятий по благоустройству территории Усть-Лабинского городского поселения Усть-Лабинского района</t>
  </si>
  <si>
    <t xml:space="preserve">62 0 0000 </t>
  </si>
  <si>
    <t xml:space="preserve">Отдельные мероприятия по благоустройству </t>
  </si>
  <si>
    <t>62 1 0000</t>
  </si>
  <si>
    <t>Реализация мероприятий в рамках уличного освещения</t>
  </si>
  <si>
    <t>62 1 1035</t>
  </si>
  <si>
    <t>Реализация мероприятий в рамках благоустройства (озеленения)</t>
  </si>
  <si>
    <t>62 1 1036</t>
  </si>
  <si>
    <t>Реализация мероприятий в рамках прочего благоустройства</t>
  </si>
  <si>
    <t>62 1 1037</t>
  </si>
  <si>
    <t>Расходы на обеспечение деятельности (оказания услуг)  муниципальных учреждений</t>
  </si>
  <si>
    <t>62 1 0059</t>
  </si>
  <si>
    <t>62 1  0059</t>
  </si>
  <si>
    <t xml:space="preserve">Реализации государственной молодежной политики в Усть-Лабинском городском поселении Усть-Лабинского района </t>
  </si>
  <si>
    <t>63 0 0000</t>
  </si>
  <si>
    <t>Молодежная политика и  оздоровление детей</t>
  </si>
  <si>
    <t>63 1 0000</t>
  </si>
  <si>
    <t>Реализация мероприятий в области молодежной политики</t>
  </si>
  <si>
    <t>63 1 1090</t>
  </si>
  <si>
    <t xml:space="preserve">63 1 1090 </t>
  </si>
  <si>
    <t>Оказание услуг в сфере культуры на территории Усть-Лабинского городского поселения Усть-Лабинского района</t>
  </si>
  <si>
    <t>64 0 0000</t>
  </si>
  <si>
    <t>Обеспечение населения услугами учреждений культуры</t>
  </si>
  <si>
    <t>64 1 0000</t>
  </si>
  <si>
    <t>Расходы на обеспечение деятельности (оказания услуг) подведомственных учреждений.</t>
  </si>
  <si>
    <t>64 1 0059</t>
  </si>
  <si>
    <t>Поэтапное повышение уровня средней заработной платы работников муниципальных учреждений до средней заработной платы по Краснодарскому краю.</t>
  </si>
  <si>
    <t>64 1 6012</t>
  </si>
  <si>
    <t>64 1 6512</t>
  </si>
  <si>
    <t>Организация библиотечного обслуживания</t>
  </si>
  <si>
    <t>64 2 0000</t>
  </si>
  <si>
    <t>Расходы на обеспечение деятельностит (оказания услуг) подведомственных учреждений.</t>
  </si>
  <si>
    <t>64 2 0059</t>
  </si>
  <si>
    <t>64 2 6012</t>
  </si>
  <si>
    <t>64 2 6512</t>
  </si>
  <si>
    <t>Комплектование книжных фондов библиотек муниципальных образований(поселений)</t>
  </si>
  <si>
    <t>64 2 8144</t>
  </si>
  <si>
    <t>Мероприятия в области культуры</t>
  </si>
  <si>
    <t>64 3 0000</t>
  </si>
  <si>
    <t>Реализация мероприятий в области культуры</t>
  </si>
  <si>
    <t>64 3 1068</t>
  </si>
  <si>
    <t xml:space="preserve">64 3 1068 </t>
  </si>
  <si>
    <t>Оказание мер социальной поддержки граждан, проживающих на территории Усть-Лабинского городского поселения Усть-Лабинского района</t>
  </si>
  <si>
    <t>65 0 0000</t>
  </si>
  <si>
    <t>Оказание мер социальной поддержки отдельным категориям населения</t>
  </si>
  <si>
    <t>65 1 0000</t>
  </si>
  <si>
    <t xml:space="preserve">Мероприятия по оказанию социальной поддержки отдельных категорий населения </t>
  </si>
  <si>
    <t>65 1 4121</t>
  </si>
  <si>
    <t>Мероприятия по оказанию социальной поддерки граждан</t>
  </si>
  <si>
    <t>65 2 0000</t>
  </si>
  <si>
    <t>Компенсации на обеспечение льготным зубопротезированием граждан, проживающих на территории поселения</t>
  </si>
  <si>
    <t>65 2 4107</t>
  </si>
  <si>
    <t>Выплаты за особые заслуги перед Усть-Лабинским городским поселением Усть-Лабинского района</t>
  </si>
  <si>
    <t>65 2 4313</t>
  </si>
  <si>
    <t>Развитие физической культуры и массового спорта на территории Усть-Лабинского городского поселения Усть-Лабинского района</t>
  </si>
  <si>
    <t>66 0 0000</t>
  </si>
  <si>
    <t>Развитие физической культуры и массового спорта</t>
  </si>
  <si>
    <t>66 1 0000</t>
  </si>
  <si>
    <t>Мероприятия по развитию  массового спорта</t>
  </si>
  <si>
    <t>66 1 1069</t>
  </si>
  <si>
    <t>66 1 0059</t>
  </si>
  <si>
    <t>Содействие субъектам физической культуры и спорта и развитие массового спорта</t>
  </si>
  <si>
    <t>66 1 6026</t>
  </si>
  <si>
    <t>Развитие массового спорта</t>
  </si>
  <si>
    <t>66 1 6526</t>
  </si>
  <si>
    <t>Оказание мер социальной поддержки на приобретение (строительство) жилья</t>
  </si>
  <si>
    <t>67 0 0000</t>
  </si>
  <si>
    <t>Расходы на оказание мер социальной поддержки на приобретение (строительство) жилья</t>
  </si>
  <si>
    <t>67 1 0000</t>
  </si>
  <si>
    <t>Социальные выплаты для оплаты части стоимости жилья в виде первоначального взноса при получении ипотечного жилищного кредита на приобретение (строительство) жилья</t>
  </si>
  <si>
    <t>67 1 4121</t>
  </si>
  <si>
    <t>Социальные выплаты на приобретение (строительство) жилья</t>
  </si>
  <si>
    <t>67 1 8020</t>
  </si>
  <si>
    <t xml:space="preserve">Социальное обеспечение и иные выплаты населению </t>
  </si>
  <si>
    <t>Социальные выплаты на обеспечение жильем молодых семей</t>
  </si>
  <si>
    <t>67 1 5020</t>
  </si>
  <si>
    <t>Мероприятия по обеспечению жильем молодых семей</t>
  </si>
  <si>
    <t>67 1 7020</t>
  </si>
  <si>
    <t>Развитие транспортной системы</t>
  </si>
  <si>
    <t>68 0 0000</t>
  </si>
  <si>
    <t>Организация транспортного обслуживания населения</t>
  </si>
  <si>
    <t>68 1 0000</t>
  </si>
  <si>
    <t>Мероприятия по осуществлению транспортного обслуживания населения</t>
  </si>
  <si>
    <t>68 1 1081</t>
  </si>
  <si>
    <t>Усть-Лабинского городского поселения</t>
  </si>
  <si>
    <t>Усть-Лабинского района                                                    В.Н.Анпилогов</t>
  </si>
  <si>
    <t>ПРИЛОЖЕНИЕ № 7</t>
  </si>
  <si>
    <t xml:space="preserve">от 19 декабря 2013 года № 11 Протокол № 51 </t>
  </si>
  <si>
    <t>Ведомственная структура расходов бюджета Усть-Лабинского городского поселения Усть-Лабинского района на 2014 год</t>
  </si>
  <si>
    <t xml:space="preserve">    </t>
  </si>
  <si>
    <t>ВР</t>
  </si>
  <si>
    <t>в том числе:</t>
  </si>
  <si>
    <t>Обеспечение функционирования администрации Усть-Лабинского городского поселения Усть-Лабинского района</t>
  </si>
  <si>
    <t xml:space="preserve">Обеспечение деятельности органов финансового (финансово-бюджетного) надзора </t>
  </si>
  <si>
    <t>Управление муниципальным  имуществом Усть-Лабинского городского поселения Усть-Лабинского района</t>
  </si>
  <si>
    <t>Приобретение и содержание имушества Усть-Лабинского городского поселения Усть-Лабинского района</t>
  </si>
  <si>
    <t xml:space="preserve">61 1 0000 </t>
  </si>
  <si>
    <t>Оказание финансовой поддержки социально-ориентированной некоммерческой организации Всероссийскому Обществу инвалидов</t>
  </si>
  <si>
    <t>Профилактика терроризма и экстремизма в поселении</t>
  </si>
  <si>
    <t>Обеспечение  безопасности людей на водных объектах</t>
  </si>
  <si>
    <t>Развитие Усть-Лабинского городского поселения Усть-Лабинского района в сфере строительства, архитектуры и дорожного строительства</t>
  </si>
  <si>
    <t>Мероприятия по подготовке градостроительной и землеустроительной документации</t>
  </si>
  <si>
    <t xml:space="preserve">Развитие жилищно-коммунального хозяйства </t>
  </si>
  <si>
    <t>Реализация мероприятий в рамках благоустройства</t>
  </si>
  <si>
    <t>Мероприятия по развитию массового спорта</t>
  </si>
  <si>
    <t>Обслуживание государственного внутреннего и муниципального долга</t>
  </si>
  <si>
    <t>Управление муниципальным долгом и муниципальными финансовыми активами Усть-Лабинского городского поселения Усть-Лабинского района</t>
  </si>
  <si>
    <t>Усть-Лабинского района                                                      В.Н.Анпилогов</t>
  </si>
  <si>
    <t>ПРИЛОЖЕНИЕ №8</t>
  </si>
  <si>
    <t xml:space="preserve">Источники внутреннего финансирования дефицита бюджета </t>
  </si>
  <si>
    <t>Усть-Лабинского городского поселения Усть-Лабинского района</t>
  </si>
  <si>
    <t xml:space="preserve">перечень статей и видов источников финансирования </t>
  </si>
  <si>
    <t>дефицита бюджета на 2014 год</t>
  </si>
  <si>
    <t>(тыс.рублей)</t>
  </si>
  <si>
    <t xml:space="preserve">Код </t>
  </si>
  <si>
    <t>Наименование групп,подгрупп,статей,подстатей,элементов</t>
  </si>
  <si>
    <t>Источники внутреннего финансирования дефицита бюджета,  всего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</si>
  <si>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</si>
  <si>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</si>
  <si>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</si>
  <si>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</si>
  <si>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992 01 02 00 00 10 0000 710</t>
  </si>
  <si>
    <t>Получение кредитов от кредитных организаций бюджетами поселений в валюте Российской Федерации</t>
  </si>
  <si>
    <t>000 01 02 00 00 00 0000 800</t>
  </si>
  <si>
    <t>Погашение кредитов от кредитных организаций в валюте Российской Федерации</t>
  </si>
  <si>
    <t>992 01 02 00 00 10 0000 810</t>
  </si>
  <si>
    <t>Погашение кредитов от кредитных организаций бюджетами поселений в валюте Российской Федерации</t>
  </si>
  <si>
    <t xml:space="preserve">000 01 05 00 00 00 0000 000 </t>
  </si>
  <si>
    <t>Изменение остатков средств на счетах по учету средств бюджетов</t>
  </si>
  <si>
    <t xml:space="preserve">000 01 05 00 00 00 0000 500 </t>
  </si>
  <si>
    <t>Увеличение   остатков средств  бюджетов</t>
  </si>
  <si>
    <t xml:space="preserve">000 01 05 02 00 00 0000 510 </t>
  </si>
  <si>
    <t>Увеличение прочих остатков средств  бюджетов</t>
  </si>
  <si>
    <t xml:space="preserve">000 01 05 02 01 00 0000 510 </t>
  </si>
  <si>
    <t xml:space="preserve">Увеличение прочих остатков денежных средств бюджетов </t>
  </si>
  <si>
    <t xml:space="preserve">992 01 05 02 01 10 0000 510 </t>
  </si>
  <si>
    <t>Увеличение прочих остатков денежных средств бюджетов поселений</t>
  </si>
  <si>
    <t>000 01 05 00 00 00 0000 600</t>
  </si>
  <si>
    <t>Уменьшение  остатков средств  бюджетов</t>
  </si>
  <si>
    <t>000 01 05 02 00 00 0000 610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</si>
  <si>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</si>
  <si>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</si>
  <si>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</si>
  <si>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992 01 05 02 01 10 0000 610</t>
  </si>
  <si>
    <t>Уменьшение прочих остатков денежных средств бюджетов поселений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</si>
</sst>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@"/>
    <numFmt numFmtId="167" formatCode="0.00"/>
    <numFmt numFmtId="168" formatCode="0"/>
  </numFmts>
  <fonts count="14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Arial Cyr"/>
      <family val="2"/>
    </font>
    <font>
      <sz val="12"/>
      <name val="TimesNewRomanPSMT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65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0" fillId="0" borderId="0" xfId="0" applyBorder="1" applyAlignment="1">
      <alignment horizontal="center"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4" fillId="0" borderId="0" xfId="0" applyFont="1" applyBorder="1" applyAlignment="1">
      <alignment horizontal="center" vertical="top" wrapText="1"/>
    </xf>
    <xf numFmtId="164" fontId="5" fillId="0" borderId="0" xfId="0" applyFont="1" applyBorder="1" applyAlignment="1">
      <alignment horizontal="center" vertical="top" wrapText="1"/>
    </xf>
    <xf numFmtId="164" fontId="4" fillId="0" borderId="0" xfId="0" applyFont="1" applyAlignment="1">
      <alignment horizontal="center" vertical="top" wrapText="1"/>
    </xf>
    <xf numFmtId="164" fontId="5" fillId="0" borderId="0" xfId="0" applyFont="1" applyAlignment="1">
      <alignment/>
    </xf>
    <xf numFmtId="164" fontId="2" fillId="0" borderId="0" xfId="0" applyFont="1" applyBorder="1" applyAlignment="1">
      <alignment horizontal="right" wrapText="1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4" fontId="5" fillId="0" borderId="0" xfId="0" applyFont="1" applyFill="1" applyBorder="1" applyAlignment="1">
      <alignment horizontal="justify" vertical="top" wrapText="1"/>
    </xf>
    <xf numFmtId="165" fontId="5" fillId="0" borderId="0" xfId="0" applyNumberFormat="1" applyFont="1" applyFill="1" applyBorder="1" applyAlignment="1">
      <alignment horizontal="right" vertical="top" wrapText="1"/>
    </xf>
    <xf numFmtId="165" fontId="5" fillId="0" borderId="0" xfId="0" applyNumberFormat="1" applyFont="1" applyAlignment="1">
      <alignment horizontal="right" vertical="top" wrapText="1"/>
    </xf>
    <xf numFmtId="164" fontId="6" fillId="0" borderId="0" xfId="0" applyFont="1" applyFill="1" applyBorder="1" applyAlignment="1">
      <alignment horizontal="justify" vertical="top" wrapText="1"/>
    </xf>
    <xf numFmtId="165" fontId="3" fillId="0" borderId="0" xfId="0" applyNumberFormat="1" applyFont="1" applyAlignment="1">
      <alignment horizontal="right" vertical="top" wrapText="1"/>
    </xf>
    <xf numFmtId="164" fontId="7" fillId="0" borderId="0" xfId="0" applyFont="1" applyFill="1" applyBorder="1" applyAlignment="1">
      <alignment horizontal="justify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Alignment="1">
      <alignment/>
    </xf>
    <xf numFmtId="165" fontId="3" fillId="0" borderId="0" xfId="0" applyNumberFormat="1" applyFont="1" applyFill="1" applyBorder="1" applyAlignment="1">
      <alignment vertical="top" wrapText="1"/>
    </xf>
    <xf numFmtId="164" fontId="3" fillId="0" borderId="0" xfId="0" applyFont="1" applyAlignment="1">
      <alignment vertical="top" wrapText="1"/>
    </xf>
    <xf numFmtId="165" fontId="5" fillId="0" borderId="0" xfId="0" applyNumberFormat="1" applyFont="1" applyFill="1" applyBorder="1" applyAlignment="1">
      <alignment vertical="top" wrapText="1"/>
    </xf>
    <xf numFmtId="164" fontId="3" fillId="0" borderId="0" xfId="0" applyFont="1" applyAlignment="1">
      <alignment horizontal="justify" vertical="top" wrapText="1"/>
    </xf>
    <xf numFmtId="164" fontId="3" fillId="0" borderId="0" xfId="0" applyFont="1" applyAlignment="1">
      <alignment horizontal="center" vertical="top" wrapText="1"/>
    </xf>
    <xf numFmtId="164" fontId="8" fillId="0" borderId="0" xfId="0" applyFont="1" applyAlignment="1">
      <alignment/>
    </xf>
    <xf numFmtId="165" fontId="3" fillId="0" borderId="0" xfId="0" applyNumberFormat="1" applyFont="1" applyFill="1" applyBorder="1" applyAlignment="1">
      <alignment horizontal="center" vertical="top" wrapText="1"/>
    </xf>
    <xf numFmtId="164" fontId="0" fillId="0" borderId="0" xfId="0" applyAlignment="1">
      <alignment horizontal="center" vertical="top"/>
    </xf>
    <xf numFmtId="165" fontId="0" fillId="0" borderId="0" xfId="0" applyNumberFormat="1" applyAlignment="1">
      <alignment horizontal="center" vertical="top"/>
    </xf>
    <xf numFmtId="165" fontId="3" fillId="0" borderId="0" xfId="0" applyNumberFormat="1" applyFont="1" applyAlignment="1">
      <alignment horizontal="center" vertical="top" wrapText="1"/>
    </xf>
    <xf numFmtId="165" fontId="5" fillId="0" borderId="0" xfId="0" applyNumberFormat="1" applyFont="1" applyFill="1" applyBorder="1" applyAlignment="1">
      <alignment horizontal="center" vertical="top" wrapText="1"/>
    </xf>
    <xf numFmtId="164" fontId="5" fillId="0" borderId="0" xfId="0" applyFont="1" applyAlignment="1">
      <alignment horizontal="center" vertical="top" wrapText="1"/>
    </xf>
    <xf numFmtId="164" fontId="0" fillId="0" borderId="0" xfId="0" applyAlignment="1">
      <alignment horizontal="center" vertical="top" wrapText="1"/>
    </xf>
    <xf numFmtId="164" fontId="3" fillId="0" borderId="0" xfId="0" applyFont="1" applyFill="1" applyBorder="1" applyAlignment="1">
      <alignment horizontal="justify" vertical="top" wrapText="1"/>
    </xf>
    <xf numFmtId="164" fontId="3" fillId="0" borderId="0" xfId="0" applyFont="1" applyBorder="1" applyAlignment="1">
      <alignment horizontal="justify" vertical="top" wrapText="1"/>
    </xf>
    <xf numFmtId="165" fontId="3" fillId="0" borderId="0" xfId="0" applyNumberFormat="1" applyFont="1" applyAlignment="1">
      <alignment vertical="top" wrapText="1"/>
    </xf>
    <xf numFmtId="164" fontId="3" fillId="0" borderId="0" xfId="0" applyFont="1" applyFill="1" applyBorder="1" applyAlignment="1">
      <alignment horizontal="left" vertical="top" wrapText="1"/>
    </xf>
    <xf numFmtId="164" fontId="3" fillId="0" borderId="0" xfId="0" applyFont="1" applyAlignment="1">
      <alignment horizontal="left" vertical="top" wrapText="1"/>
    </xf>
    <xf numFmtId="164" fontId="7" fillId="0" borderId="0" xfId="0" applyFont="1" applyFill="1" applyBorder="1" applyAlignment="1">
      <alignment horizontal="left" vertical="top" wrapText="1"/>
    </xf>
    <xf numFmtId="164" fontId="9" fillId="0" borderId="0" xfId="0" applyFont="1" applyBorder="1" applyAlignment="1">
      <alignment horizontal="justify" vertical="top" wrapText="1"/>
    </xf>
    <xf numFmtId="164" fontId="0" fillId="0" borderId="0" xfId="0" applyFill="1" applyAlignment="1">
      <alignment/>
    </xf>
    <xf numFmtId="166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center"/>
    </xf>
    <xf numFmtId="164" fontId="2" fillId="0" borderId="0" xfId="0" applyFont="1" applyAlignment="1">
      <alignment wrapText="1"/>
    </xf>
    <xf numFmtId="166" fontId="2" fillId="0" borderId="0" xfId="0" applyNumberFormat="1" applyFont="1" applyBorder="1" applyAlignment="1">
      <alignment horizontal="left" wrapText="1"/>
    </xf>
    <xf numFmtId="164" fontId="2" fillId="0" borderId="0" xfId="0" applyFont="1" applyBorder="1" applyAlignment="1">
      <alignment horizontal="left" wrapText="1"/>
    </xf>
    <xf numFmtId="164" fontId="8" fillId="0" borderId="0" xfId="0" applyFont="1" applyAlignment="1">
      <alignment wrapText="1"/>
    </xf>
    <xf numFmtId="164" fontId="2" fillId="0" borderId="0" xfId="0" applyFont="1" applyAlignment="1">
      <alignment horizontal="right" wrapText="1"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2" fillId="0" borderId="2" xfId="0" applyFont="1" applyBorder="1" applyAlignment="1">
      <alignment horizontal="right" wrapText="1"/>
    </xf>
    <xf numFmtId="164" fontId="10" fillId="0" borderId="1" xfId="0" applyFont="1" applyBorder="1" applyAlignment="1">
      <alignment/>
    </xf>
    <xf numFmtId="164" fontId="5" fillId="0" borderId="0" xfId="0" applyFont="1" applyFill="1" applyBorder="1" applyAlignment="1">
      <alignment horizontal="center" vertical="top" wrapText="1"/>
    </xf>
    <xf numFmtId="167" fontId="5" fillId="0" borderId="0" xfId="0" applyNumberFormat="1" applyFont="1" applyFill="1" applyBorder="1" applyAlignment="1">
      <alignment horizontal="right" vertical="top" wrapText="1"/>
    </xf>
    <xf numFmtId="167" fontId="5" fillId="0" borderId="0" xfId="0" applyNumberFormat="1" applyFont="1" applyFill="1" applyBorder="1" applyAlignment="1">
      <alignment vertical="top" wrapText="1"/>
    </xf>
    <xf numFmtId="164" fontId="7" fillId="0" borderId="0" xfId="0" applyFont="1" applyFill="1" applyBorder="1" applyAlignment="1">
      <alignment horizontal="center" vertical="top" wrapText="1"/>
    </xf>
    <xf numFmtId="167" fontId="3" fillId="0" borderId="0" xfId="0" applyNumberFormat="1" applyFont="1" applyFill="1" applyBorder="1" applyAlignment="1">
      <alignment horizontal="right" vertical="top" wrapText="1"/>
    </xf>
    <xf numFmtId="167" fontId="3" fillId="0" borderId="0" xfId="0" applyNumberFormat="1" applyFont="1" applyFill="1" applyBorder="1" applyAlignment="1">
      <alignment vertical="top" wrapText="1"/>
    </xf>
    <xf numFmtId="164" fontId="3" fillId="0" borderId="0" xfId="0" applyFont="1" applyFill="1" applyBorder="1" applyAlignment="1">
      <alignment horizontal="center" vertical="top" wrapText="1"/>
    </xf>
    <xf numFmtId="167" fontId="3" fillId="0" borderId="0" xfId="0" applyNumberFormat="1" applyFont="1" applyFill="1" applyAlignment="1">
      <alignment horizontal="center" vertical="top" wrapText="1"/>
    </xf>
    <xf numFmtId="167" fontId="3" fillId="0" borderId="0" xfId="0" applyNumberFormat="1" applyFont="1" applyFill="1" applyAlignment="1">
      <alignment vertical="top" wrapText="1"/>
    </xf>
    <xf numFmtId="167" fontId="3" fillId="0" borderId="0" xfId="0" applyNumberFormat="1" applyFont="1" applyAlignment="1">
      <alignment horizontal="center" vertical="top" wrapText="1"/>
    </xf>
    <xf numFmtId="164" fontId="3" fillId="0" borderId="0" xfId="0" applyFont="1" applyBorder="1" applyAlignment="1">
      <alignment horizontal="center" vertical="top" wrapText="1"/>
    </xf>
    <xf numFmtId="165" fontId="3" fillId="0" borderId="0" xfId="0" applyNumberFormat="1" applyFont="1" applyFill="1" applyAlignment="1">
      <alignment horizontal="center" vertical="top" wrapText="1"/>
    </xf>
    <xf numFmtId="164" fontId="3" fillId="0" borderId="0" xfId="0" applyFont="1" applyBorder="1" applyAlignment="1">
      <alignment/>
    </xf>
    <xf numFmtId="164" fontId="10" fillId="0" borderId="0" xfId="0" applyFont="1" applyAlignment="1">
      <alignment horizontal="center" vertical="top" wrapText="1"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 vertical="top" wrapText="1"/>
    </xf>
    <xf numFmtId="164" fontId="2" fillId="0" borderId="0" xfId="0" applyFont="1" applyBorder="1" applyAlignment="1">
      <alignment horizontal="left"/>
    </xf>
    <xf numFmtId="166" fontId="5" fillId="0" borderId="0" xfId="0" applyNumberFormat="1" applyFont="1" applyBorder="1" applyAlignment="1">
      <alignment horizontal="center" vertical="top"/>
    </xf>
    <xf numFmtId="166" fontId="5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4" fontId="10" fillId="0" borderId="0" xfId="0" applyFont="1" applyAlignment="1">
      <alignment/>
    </xf>
    <xf numFmtId="164" fontId="3" fillId="0" borderId="0" xfId="0" applyFont="1" applyAlignment="1">
      <alignment horizontal="right"/>
    </xf>
    <xf numFmtId="164" fontId="11" fillId="0" borderId="0" xfId="0" applyFont="1" applyAlignment="1">
      <alignment horizontal="right"/>
    </xf>
    <xf numFmtId="164" fontId="4" fillId="0" borderId="0" xfId="0" applyFont="1" applyBorder="1" applyAlignment="1">
      <alignment horizontal="center" wrapText="1"/>
    </xf>
    <xf numFmtId="164" fontId="12" fillId="0" borderId="0" xfId="0" applyFont="1" applyAlignment="1">
      <alignment/>
    </xf>
    <xf numFmtId="164" fontId="4" fillId="0" borderId="0" xfId="0" applyFont="1" applyAlignment="1">
      <alignment horizontal="center" wrapText="1"/>
    </xf>
    <xf numFmtId="164" fontId="3" fillId="0" borderId="2" xfId="0" applyFont="1" applyBorder="1" applyAlignment="1">
      <alignment horizontal="right"/>
    </xf>
    <xf numFmtId="164" fontId="3" fillId="0" borderId="1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5" fontId="5" fillId="0" borderId="0" xfId="0" applyNumberFormat="1" applyFont="1" applyFill="1" applyAlignment="1">
      <alignment horizontal="right" vertical="top" wrapText="1"/>
    </xf>
    <xf numFmtId="164" fontId="5" fillId="0" borderId="0" xfId="0" applyFont="1" applyAlignment="1">
      <alignment/>
    </xf>
    <xf numFmtId="164" fontId="3" fillId="0" borderId="0" xfId="0" applyFont="1" applyFill="1" applyAlignment="1">
      <alignment horizontal="right" vertical="top" wrapText="1"/>
    </xf>
    <xf numFmtId="166" fontId="5" fillId="0" borderId="0" xfId="0" applyNumberFormat="1" applyFont="1" applyFill="1" applyBorder="1" applyAlignment="1">
      <alignment horizontal="center" vertical="top" wrapText="1"/>
    </xf>
    <xf numFmtId="164" fontId="5" fillId="0" borderId="0" xfId="0" applyFont="1" applyFill="1" applyAlignment="1">
      <alignment horizontal="right" vertical="top" wrapText="1"/>
    </xf>
    <xf numFmtId="165" fontId="5" fillId="0" borderId="0" xfId="0" applyNumberFormat="1" applyFont="1" applyAlignment="1">
      <alignment/>
    </xf>
    <xf numFmtId="166" fontId="3" fillId="0" borderId="0" xfId="0" applyNumberFormat="1" applyFont="1" applyFill="1" applyBorder="1" applyAlignment="1">
      <alignment horizontal="center" vertical="top" wrapText="1"/>
    </xf>
    <xf numFmtId="165" fontId="3" fillId="0" borderId="0" xfId="0" applyNumberFormat="1" applyFont="1" applyFill="1" applyAlignment="1">
      <alignment horizontal="right" vertical="top" wrapText="1"/>
    </xf>
    <xf numFmtId="164" fontId="3" fillId="0" borderId="0" xfId="0" applyFont="1" applyAlignment="1">
      <alignment horizontal="justify" wrapText="1"/>
    </xf>
    <xf numFmtId="164" fontId="3" fillId="0" borderId="0" xfId="0" applyFont="1" applyFill="1" applyAlignment="1">
      <alignment horizontal="justify" vertical="top" wrapText="1"/>
    </xf>
    <xf numFmtId="166" fontId="3" fillId="0" borderId="0" xfId="0" applyNumberFormat="1" applyFont="1" applyFill="1" applyAlignment="1">
      <alignment horizontal="justify" vertical="top" wrapText="1"/>
    </xf>
    <xf numFmtId="164" fontId="10" fillId="0" borderId="0" xfId="0" applyFont="1" applyFill="1" applyAlignment="1">
      <alignment horizontal="justify" vertical="top" wrapText="1"/>
    </xf>
    <xf numFmtId="164" fontId="5" fillId="0" borderId="0" xfId="0" applyFont="1" applyFill="1" applyBorder="1" applyAlignment="1">
      <alignment horizontal="center" vertical="top"/>
    </xf>
    <xf numFmtId="164" fontId="3" fillId="0" borderId="0" xfId="0" applyFont="1" applyFill="1" applyAlignment="1">
      <alignment/>
    </xf>
    <xf numFmtId="166" fontId="3" fillId="0" borderId="0" xfId="0" applyNumberFormat="1" applyFont="1" applyFill="1" applyAlignment="1">
      <alignment horizontal="center"/>
    </xf>
    <xf numFmtId="164" fontId="3" fillId="0" borderId="0" xfId="0" applyFont="1" applyFill="1" applyAlignment="1">
      <alignment horizontal="center"/>
    </xf>
    <xf numFmtId="164" fontId="10" fillId="0" borderId="0" xfId="0" applyFont="1" applyFill="1" applyAlignment="1">
      <alignment/>
    </xf>
    <xf numFmtId="164" fontId="2" fillId="0" borderId="0" xfId="0" applyFont="1" applyFill="1" applyBorder="1" applyAlignment="1">
      <alignment horizontal="left" wrapText="1"/>
    </xf>
    <xf numFmtId="166" fontId="2" fillId="0" borderId="0" xfId="0" applyNumberFormat="1" applyFont="1" applyFill="1" applyBorder="1" applyAlignment="1">
      <alignment/>
    </xf>
    <xf numFmtId="164" fontId="2" fillId="0" borderId="0" xfId="0" applyFont="1" applyFill="1" applyBorder="1" applyAlignment="1">
      <alignment wrapText="1"/>
    </xf>
    <xf numFmtId="164" fontId="2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right"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 horizontal="left"/>
    </xf>
    <xf numFmtId="164" fontId="2" fillId="0" borderId="0" xfId="0" applyFont="1" applyFill="1" applyAlignment="1">
      <alignment wrapText="1"/>
    </xf>
    <xf numFmtId="164" fontId="8" fillId="0" borderId="0" xfId="0" applyFont="1" applyFill="1" applyAlignment="1">
      <alignment wrapText="1"/>
    </xf>
    <xf numFmtId="164" fontId="2" fillId="0" borderId="0" xfId="0" applyFont="1" applyFill="1" applyAlignment="1">
      <alignment/>
    </xf>
    <xf numFmtId="164" fontId="3" fillId="0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right" wrapText="1"/>
    </xf>
    <xf numFmtId="164" fontId="2" fillId="0" borderId="0" xfId="0" applyFont="1" applyFill="1" applyBorder="1" applyAlignment="1">
      <alignment horizontal="right"/>
    </xf>
    <xf numFmtId="164" fontId="10" fillId="0" borderId="0" xfId="0" applyFont="1" applyFill="1" applyBorder="1" applyAlignment="1">
      <alignment/>
    </xf>
    <xf numFmtId="164" fontId="10" fillId="0" borderId="0" xfId="0" applyFont="1" applyFill="1" applyBorder="1" applyAlignment="1">
      <alignment horizontal="left"/>
    </xf>
    <xf numFmtId="166" fontId="10" fillId="0" borderId="0" xfId="0" applyNumberFormat="1" applyFont="1" applyFill="1" applyBorder="1" applyAlignment="1">
      <alignment/>
    </xf>
    <xf numFmtId="164" fontId="10" fillId="0" borderId="0" xfId="0" applyFont="1" applyFill="1" applyAlignment="1">
      <alignment horizontal="left"/>
    </xf>
    <xf numFmtId="166" fontId="10" fillId="0" borderId="0" xfId="0" applyNumberFormat="1" applyFont="1" applyFill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Fill="1" applyBorder="1" applyAlignment="1">
      <alignment horizontal="center" wrapText="1"/>
    </xf>
    <xf numFmtId="164" fontId="0" fillId="0" borderId="0" xfId="0" applyFont="1" applyAlignment="1">
      <alignment/>
    </xf>
    <xf numFmtId="164" fontId="13" fillId="0" borderId="0" xfId="0" applyFont="1" applyFill="1" applyBorder="1" applyAlignment="1">
      <alignment horizontal="center" vertical="top" wrapText="1"/>
    </xf>
    <xf numFmtId="164" fontId="12" fillId="0" borderId="0" xfId="0" applyFont="1" applyFill="1" applyBorder="1" applyAlignment="1">
      <alignment horizontal="center" vertical="top" wrapText="1"/>
    </xf>
    <xf numFmtId="164" fontId="6" fillId="0" borderId="0" xfId="0" applyFont="1" applyFill="1" applyAlignment="1">
      <alignment horizontal="justify" vertical="top" wrapText="1"/>
    </xf>
    <xf numFmtId="164" fontId="7" fillId="0" borderId="0" xfId="0" applyFont="1" applyAlignment="1">
      <alignment horizontal="justify" vertical="top" wrapText="1"/>
    </xf>
    <xf numFmtId="165" fontId="3" fillId="0" borderId="0" xfId="0" applyNumberFormat="1" applyFont="1" applyFill="1" applyAlignment="1">
      <alignment vertical="top" wrapText="1"/>
    </xf>
    <xf numFmtId="166" fontId="5" fillId="0" borderId="0" xfId="0" applyNumberFormat="1" applyFont="1" applyFill="1" applyBorder="1" applyAlignment="1">
      <alignment horizontal="right" vertical="top" wrapText="1"/>
    </xf>
    <xf numFmtId="164" fontId="5" fillId="0" borderId="0" xfId="20" applyFont="1" applyBorder="1" applyAlignment="1">
      <alignment horizontal="justify" vertical="center" wrapText="1"/>
      <protection/>
    </xf>
    <xf numFmtId="168" fontId="5" fillId="0" borderId="0" xfId="0" applyNumberFormat="1" applyFont="1" applyAlignment="1">
      <alignment horizontal="center" vertical="top" wrapText="1"/>
    </xf>
    <xf numFmtId="164" fontId="3" fillId="0" borderId="0" xfId="20" applyFont="1" applyBorder="1" applyAlignment="1">
      <alignment horizontal="justify" vertical="center" wrapText="1"/>
      <protection/>
    </xf>
    <xf numFmtId="168" fontId="3" fillId="0" borderId="0" xfId="0" applyNumberFormat="1" applyFont="1" applyAlignment="1">
      <alignment horizontal="center" vertical="top" wrapText="1"/>
    </xf>
    <xf numFmtId="164" fontId="3" fillId="0" borderId="0" xfId="0" applyFont="1" applyFill="1" applyAlignment="1">
      <alignment horizontal="center" vertical="top" wrapText="1"/>
    </xf>
    <xf numFmtId="164" fontId="3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4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Alignment="1">
      <alignment/>
    </xf>
    <xf numFmtId="164" fontId="0" fillId="0" borderId="0" xfId="0" applyAlignment="1">
      <alignment horizontal="center"/>
    </xf>
    <xf numFmtId="164" fontId="4" fillId="0" borderId="0" xfId="0" applyFont="1" applyBorder="1" applyAlignment="1">
      <alignment horizontal="center"/>
    </xf>
    <xf numFmtId="164" fontId="13" fillId="0" borderId="0" xfId="0" applyFont="1" applyAlignment="1">
      <alignment/>
    </xf>
    <xf numFmtId="164" fontId="5" fillId="0" borderId="0" xfId="0" applyFont="1" applyFill="1" applyAlignment="1">
      <alignment wrapText="1"/>
    </xf>
    <xf numFmtId="164" fontId="2" fillId="0" borderId="0" xfId="0" applyFont="1" applyAlignment="1">
      <alignment horizontal="left" vertical="center" wrapText="1"/>
    </xf>
    <xf numFmtId="164" fontId="2" fillId="0" borderId="0" xfId="0" applyFont="1" applyBorder="1" applyAlignment="1">
      <alignment horizontal="center" vertical="center" wrapText="1"/>
    </xf>
    <xf numFmtId="164" fontId="13" fillId="0" borderId="0" xfId="0" applyFont="1" applyFill="1" applyBorder="1" applyAlignment="1">
      <alignment horizontal="justify" vertical="top" wrapText="1"/>
    </xf>
    <xf numFmtId="164" fontId="7" fillId="0" borderId="0" xfId="0" applyFont="1" applyFill="1" applyAlignment="1">
      <alignment horizontal="justify" vertical="top" wrapText="1"/>
    </xf>
    <xf numFmtId="166" fontId="3" fillId="0" borderId="0" xfId="0" applyNumberFormat="1" applyFont="1" applyFill="1" applyBorder="1" applyAlignment="1">
      <alignment horizontal="right" vertical="top" wrapText="1"/>
    </xf>
    <xf numFmtId="164" fontId="11" fillId="0" borderId="0" xfId="20" applyFont="1" applyBorder="1" applyAlignment="1">
      <alignment horizontal="justify" vertical="center" wrapText="1"/>
      <protection/>
    </xf>
    <xf numFmtId="164" fontId="5" fillId="0" borderId="0" xfId="0" applyFont="1" applyFill="1" applyBorder="1" applyAlignment="1">
      <alignment horizontal="center"/>
    </xf>
    <xf numFmtId="165" fontId="2" fillId="0" borderId="0" xfId="0" applyNumberFormat="1" applyFont="1" applyFill="1" applyAlignment="1">
      <alignment vertical="top" wrapText="1"/>
    </xf>
    <xf numFmtId="164" fontId="0" fillId="0" borderId="0" xfId="0" applyAlignment="1">
      <alignment/>
    </xf>
    <xf numFmtId="164" fontId="10" fillId="0" borderId="0" xfId="0" applyFont="1" applyAlignment="1">
      <alignment horizontal="center"/>
    </xf>
    <xf numFmtId="164" fontId="3" fillId="0" borderId="2" xfId="0" applyFont="1" applyBorder="1" applyAlignment="1">
      <alignment horizontal="right" wrapText="1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/>
    </xf>
    <xf numFmtId="164" fontId="5" fillId="0" borderId="0" xfId="0" applyFont="1" applyFill="1" applyAlignment="1">
      <alignment horizontal="justify" vertical="top" wrapText="1"/>
    </xf>
    <xf numFmtId="164" fontId="5" fillId="0" borderId="0" xfId="0" applyFont="1" applyFill="1" applyBorder="1" applyAlignment="1">
      <alignment horizontal="left" vertical="top" wrapText="1"/>
    </xf>
    <xf numFmtId="166" fontId="5" fillId="0" borderId="0" xfId="0" applyNumberFormat="1" applyFont="1" applyFill="1" applyBorder="1" applyAlignment="1">
      <alignment horizontal="justify" vertical="top" wrapText="1"/>
    </xf>
    <xf numFmtId="166" fontId="3" fillId="0" borderId="0" xfId="0" applyNumberFormat="1" applyFont="1" applyFill="1" applyBorder="1" applyAlignment="1">
      <alignment horizontal="justify" vertical="top" wrapText="1"/>
    </xf>
    <xf numFmtId="164" fontId="3" fillId="0" borderId="0" xfId="0" applyFont="1" applyFill="1" applyAlignment="1">
      <alignment horizontal="left" wrapText="1"/>
    </xf>
    <xf numFmtId="165" fontId="3" fillId="0" borderId="0" xfId="0" applyNumberFormat="1" applyFont="1" applyFill="1" applyAlignment="1">
      <alignment horizontal="right"/>
    </xf>
    <xf numFmtId="166" fontId="2" fillId="0" borderId="0" xfId="0" applyNumberFormat="1" applyFont="1" applyFill="1" applyBorder="1" applyAlignment="1">
      <alignment horizontal="left"/>
    </xf>
    <xf numFmtId="164" fontId="3" fillId="0" borderId="0" xfId="0" applyFont="1" applyFill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SheetLayoutView="100" workbookViewId="0" topLeftCell="A1">
      <selection activeCell="B6" sqref="B6"/>
    </sheetView>
  </sheetViews>
  <sheetFormatPr defaultColWidth="9.00390625" defaultRowHeight="12.75"/>
  <cols>
    <col min="1" max="1" width="24.125" style="0" customWidth="1"/>
    <col min="2" max="2" width="84.125" style="0" customWidth="1"/>
    <col min="3" max="3" width="9.625" style="0" customWidth="1"/>
    <col min="4" max="4" width="8.125" style="0" customWidth="1"/>
    <col min="5" max="5" width="11.625" style="0" customWidth="1"/>
    <col min="6" max="8" width="0" style="0" hidden="1" customWidth="1"/>
  </cols>
  <sheetData>
    <row r="1" spans="2:5" ht="12.75">
      <c r="B1" s="1" t="s">
        <v>0</v>
      </c>
      <c r="C1" s="1"/>
      <c r="D1" s="1"/>
      <c r="E1" s="1"/>
    </row>
    <row r="2" spans="2:5" ht="12.75">
      <c r="B2" s="1" t="s">
        <v>1</v>
      </c>
      <c r="C2" s="1"/>
      <c r="D2" s="1"/>
      <c r="E2" s="1"/>
    </row>
    <row r="3" spans="2:5" ht="12.75">
      <c r="B3" s="1" t="s">
        <v>2</v>
      </c>
      <c r="C3" s="1"/>
      <c r="D3" s="1"/>
      <c r="E3" s="1"/>
    </row>
    <row r="4" spans="2:5" ht="12.75">
      <c r="B4" s="1" t="s">
        <v>3</v>
      </c>
      <c r="C4" s="1"/>
      <c r="D4" s="1"/>
      <c r="E4" s="1"/>
    </row>
    <row r="5" spans="2:5" ht="12.75">
      <c r="B5" s="1" t="s">
        <v>4</v>
      </c>
      <c r="C5" s="1"/>
      <c r="D5" s="1"/>
      <c r="E5" s="1"/>
    </row>
    <row r="6" spans="2:5" ht="12.75">
      <c r="B6" s="2"/>
      <c r="C6" s="2"/>
      <c r="D6" s="2"/>
      <c r="E6" s="2"/>
    </row>
    <row r="7" spans="1:6" ht="18" customHeight="1">
      <c r="A7" s="3"/>
      <c r="B7" s="1" t="s">
        <v>5</v>
      </c>
      <c r="C7" s="1"/>
      <c r="D7" s="1"/>
      <c r="E7" s="1"/>
      <c r="F7" s="4"/>
    </row>
    <row r="8" spans="1:6" ht="12.75">
      <c r="A8" s="3"/>
      <c r="B8" s="1" t="s">
        <v>1</v>
      </c>
      <c r="C8" s="1"/>
      <c r="D8" s="1"/>
      <c r="E8" s="1"/>
      <c r="F8" s="4"/>
    </row>
    <row r="9" spans="1:6" ht="12.75">
      <c r="A9" s="3"/>
      <c r="B9" s="1" t="s">
        <v>2</v>
      </c>
      <c r="C9" s="1"/>
      <c r="D9" s="1"/>
      <c r="E9" s="1"/>
      <c r="F9" s="4"/>
    </row>
    <row r="10" spans="1:6" ht="12.75">
      <c r="A10" s="3"/>
      <c r="B10" s="1" t="s">
        <v>3</v>
      </c>
      <c r="C10" s="1"/>
      <c r="D10" s="1"/>
      <c r="E10" s="1"/>
      <c r="F10" s="4"/>
    </row>
    <row r="11" spans="1:6" ht="17.25" customHeight="1">
      <c r="A11" s="3"/>
      <c r="B11" s="1" t="s">
        <v>6</v>
      </c>
      <c r="C11" s="1"/>
      <c r="D11" s="1"/>
      <c r="E11" s="1"/>
      <c r="F11" s="4"/>
    </row>
    <row r="12" spans="1:6" ht="12" customHeight="1">
      <c r="A12" s="3"/>
      <c r="B12" s="5"/>
      <c r="C12" s="5"/>
      <c r="D12" s="5"/>
      <c r="E12" s="5"/>
      <c r="F12" s="5"/>
    </row>
    <row r="13" spans="1:5" ht="35.25" customHeight="1">
      <c r="A13" s="6" t="s">
        <v>7</v>
      </c>
      <c r="B13" s="6"/>
      <c r="C13" s="6"/>
      <c r="D13" s="6"/>
      <c r="E13" s="6"/>
    </row>
    <row r="14" spans="1:3" ht="4.5" customHeight="1" hidden="1">
      <c r="A14" s="7"/>
      <c r="B14" s="7"/>
      <c r="C14" s="7"/>
    </row>
    <row r="15" spans="1:3" ht="7.5" customHeight="1" hidden="1">
      <c r="A15" s="8"/>
      <c r="B15" s="8"/>
      <c r="C15" s="8"/>
    </row>
    <row r="16" spans="1:8" ht="16.5" customHeight="1">
      <c r="A16" s="9"/>
      <c r="B16" s="10" t="s">
        <v>8</v>
      </c>
      <c r="C16" s="10"/>
      <c r="D16" s="10"/>
      <c r="E16" s="10"/>
      <c r="H16" t="s">
        <v>9</v>
      </c>
    </row>
    <row r="17" spans="1:3" ht="6.75" customHeight="1" hidden="1">
      <c r="A17" s="3"/>
      <c r="B17" s="3"/>
      <c r="C17" s="3"/>
    </row>
    <row r="18" spans="1:5" ht="12.75">
      <c r="A18" s="11" t="s">
        <v>10</v>
      </c>
      <c r="B18" s="12" t="s">
        <v>11</v>
      </c>
      <c r="C18" s="12" t="s">
        <v>12</v>
      </c>
      <c r="D18" s="13" t="s">
        <v>13</v>
      </c>
      <c r="E18" s="12" t="s">
        <v>12</v>
      </c>
    </row>
    <row r="19" spans="1:5" ht="15.75" customHeight="1">
      <c r="A19" s="14" t="s">
        <v>14</v>
      </c>
      <c r="B19" s="14"/>
      <c r="C19" s="15">
        <f>SUM(C20+C59)</f>
        <v>181011.40000000002</v>
      </c>
      <c r="D19" s="15">
        <f>SUM(D20+D59)</f>
        <v>21.200000000000045</v>
      </c>
      <c r="E19" s="16">
        <f>SUM(C19+D19)</f>
        <v>181032.60000000003</v>
      </c>
    </row>
    <row r="20" spans="1:5" ht="12.75">
      <c r="A20" s="17" t="s">
        <v>15</v>
      </c>
      <c r="B20" s="17" t="s">
        <v>16</v>
      </c>
      <c r="C20" s="15">
        <f>SUM(C21+C24+C29+C31++C34+C40+C52+C57)</f>
        <v>166293.80000000002</v>
      </c>
      <c r="D20" s="15">
        <f>SUM(D21+D24+D29+D31++D34+D40+D52+D57)</f>
        <v>62</v>
      </c>
      <c r="E20" s="18">
        <f aca="true" t="shared" si="0" ref="E20:E79">SUM(C20+D20)</f>
        <v>166355.80000000002</v>
      </c>
    </row>
    <row r="21" spans="1:5" ht="12.75">
      <c r="A21" s="19" t="s">
        <v>17</v>
      </c>
      <c r="B21" s="19" t="s">
        <v>18</v>
      </c>
      <c r="C21" s="20">
        <f>SUM(C22)</f>
        <v>76168.6</v>
      </c>
      <c r="D21" s="3">
        <f>SUM(D22)</f>
        <v>0</v>
      </c>
      <c r="E21" s="18">
        <f t="shared" si="0"/>
        <v>76168.6</v>
      </c>
    </row>
    <row r="22" spans="1:5" ht="12.75">
      <c r="A22" s="19" t="s">
        <v>19</v>
      </c>
      <c r="B22" s="19" t="s">
        <v>20</v>
      </c>
      <c r="C22" s="20">
        <v>76168.6</v>
      </c>
      <c r="D22" s="3">
        <v>0</v>
      </c>
      <c r="E22" s="18">
        <f t="shared" si="0"/>
        <v>76168.6</v>
      </c>
    </row>
    <row r="23" spans="1:5" ht="12.75">
      <c r="A23" s="19" t="s">
        <v>21</v>
      </c>
      <c r="B23" s="19" t="s">
        <v>22</v>
      </c>
      <c r="C23" s="20">
        <v>10906.6</v>
      </c>
      <c r="D23" s="21">
        <f>SUM(D24)</f>
        <v>0</v>
      </c>
      <c r="E23" s="18">
        <f t="shared" si="0"/>
        <v>10906.6</v>
      </c>
    </row>
    <row r="24" spans="1:5" ht="47.25" customHeight="1">
      <c r="A24" s="19" t="s">
        <v>23</v>
      </c>
      <c r="B24" s="19" t="s">
        <v>24</v>
      </c>
      <c r="C24" s="20">
        <f>SUM(C25:C28)</f>
        <v>10906.6</v>
      </c>
      <c r="D24" s="22">
        <f>SUM(D25:D28)</f>
        <v>0</v>
      </c>
      <c r="E24" s="18">
        <f t="shared" si="0"/>
        <v>10906.6</v>
      </c>
    </row>
    <row r="25" spans="1:5" ht="95.25" customHeight="1">
      <c r="A25" s="19" t="s">
        <v>25</v>
      </c>
      <c r="B25" s="19" t="s">
        <v>26</v>
      </c>
      <c r="C25" s="20">
        <v>3990</v>
      </c>
      <c r="D25" s="23">
        <v>0</v>
      </c>
      <c r="E25" s="18">
        <f>SUM(C25+D25)</f>
        <v>3990</v>
      </c>
    </row>
    <row r="26" spans="1:5" ht="113.25" customHeight="1">
      <c r="A26" s="19" t="s">
        <v>27</v>
      </c>
      <c r="B26" s="19" t="s">
        <v>28</v>
      </c>
      <c r="C26" s="20">
        <v>85</v>
      </c>
      <c r="D26" s="23">
        <v>0</v>
      </c>
      <c r="E26" s="18">
        <f>SUM(C26+D26)</f>
        <v>85</v>
      </c>
    </row>
    <row r="27" spans="1:5" ht="95.25" customHeight="1">
      <c r="A27" s="19" t="s">
        <v>29</v>
      </c>
      <c r="B27" s="19" t="s">
        <v>30</v>
      </c>
      <c r="C27" s="20">
        <v>6461.6</v>
      </c>
      <c r="D27" s="23">
        <v>0</v>
      </c>
      <c r="E27" s="18">
        <f>SUM(C27+D27)</f>
        <v>6461.6</v>
      </c>
    </row>
    <row r="28" spans="1:5" ht="97.5" customHeight="1">
      <c r="A28" s="19" t="s">
        <v>31</v>
      </c>
      <c r="B28" s="19" t="s">
        <v>32</v>
      </c>
      <c r="C28" s="20">
        <v>370</v>
      </c>
      <c r="D28" s="23">
        <v>0</v>
      </c>
      <c r="E28" s="18">
        <f>SUM(C28+D28)</f>
        <v>370</v>
      </c>
    </row>
    <row r="29" spans="1:5" ht="16.5" customHeight="1">
      <c r="A29" s="19" t="s">
        <v>33</v>
      </c>
      <c r="B29" s="19" t="s">
        <v>34</v>
      </c>
      <c r="C29" s="20">
        <v>1287.5</v>
      </c>
      <c r="D29" s="23"/>
      <c r="E29" s="18">
        <f t="shared" si="0"/>
        <v>1287.5</v>
      </c>
    </row>
    <row r="30" spans="1:5" ht="15.75" customHeight="1">
      <c r="A30" s="19" t="s">
        <v>35</v>
      </c>
      <c r="B30" s="19" t="s">
        <v>36</v>
      </c>
      <c r="C30" s="20">
        <v>1287.5</v>
      </c>
      <c r="D30" s="23"/>
      <c r="E30" s="18">
        <f t="shared" si="0"/>
        <v>1287.5</v>
      </c>
    </row>
    <row r="31" spans="1:5" ht="12.75">
      <c r="A31" s="19" t="s">
        <v>37</v>
      </c>
      <c r="B31" s="19" t="s">
        <v>38</v>
      </c>
      <c r="C31" s="20">
        <f>SUM(C32+C33)</f>
        <v>57372.1</v>
      </c>
      <c r="D31" s="23"/>
      <c r="E31" s="18">
        <f t="shared" si="0"/>
        <v>57372.1</v>
      </c>
    </row>
    <row r="32" spans="1:5" ht="12.75">
      <c r="A32" s="19" t="s">
        <v>39</v>
      </c>
      <c r="B32" s="19" t="s">
        <v>40</v>
      </c>
      <c r="C32" s="20">
        <v>5354.1</v>
      </c>
      <c r="D32" s="23"/>
      <c r="E32" s="18">
        <f t="shared" si="0"/>
        <v>5354.1</v>
      </c>
    </row>
    <row r="33" spans="1:5" ht="15.75" customHeight="1">
      <c r="A33" s="19" t="s">
        <v>41</v>
      </c>
      <c r="B33" s="19" t="s">
        <v>42</v>
      </c>
      <c r="C33" s="20">
        <v>52018</v>
      </c>
      <c r="D33" s="23"/>
      <c r="E33" s="18">
        <f t="shared" si="0"/>
        <v>52018</v>
      </c>
    </row>
    <row r="34" spans="1:5" ht="45.75" customHeight="1">
      <c r="A34" s="17" t="s">
        <v>43</v>
      </c>
      <c r="B34" s="17" t="s">
        <v>44</v>
      </c>
      <c r="C34" s="15">
        <f>SUM(C35)</f>
        <v>18700</v>
      </c>
      <c r="D34" s="24">
        <f>SUM(D35)</f>
        <v>0</v>
      </c>
      <c r="E34" s="16">
        <f t="shared" si="0"/>
        <v>18700</v>
      </c>
    </row>
    <row r="35" spans="1:5" ht="12.75">
      <c r="A35" s="19" t="s">
        <v>45</v>
      </c>
      <c r="B35" s="19" t="s">
        <v>46</v>
      </c>
      <c r="C35" s="20">
        <f>SUM(C36+C39)</f>
        <v>18700</v>
      </c>
      <c r="D35" s="23"/>
      <c r="E35" s="18">
        <f t="shared" si="0"/>
        <v>18700</v>
      </c>
    </row>
    <row r="36" spans="1:5" ht="80.25" customHeight="1">
      <c r="A36" s="19" t="s">
        <v>47</v>
      </c>
      <c r="B36" s="19" t="s">
        <v>48</v>
      </c>
      <c r="C36" s="20">
        <f>SUM(C37)</f>
        <v>10000</v>
      </c>
      <c r="D36" s="23"/>
      <c r="E36" s="18">
        <f t="shared" si="0"/>
        <v>10000</v>
      </c>
    </row>
    <row r="37" spans="1:5" ht="96.75" customHeight="1">
      <c r="A37" s="19" t="s">
        <v>49</v>
      </c>
      <c r="B37" s="19" t="s">
        <v>50</v>
      </c>
      <c r="C37" s="20">
        <v>10000</v>
      </c>
      <c r="D37" s="23"/>
      <c r="E37" s="18">
        <f t="shared" si="0"/>
        <v>10000</v>
      </c>
    </row>
    <row r="38" spans="1:5" ht="113.25" customHeight="1">
      <c r="A38" s="19" t="s">
        <v>51</v>
      </c>
      <c r="B38" s="25" t="s">
        <v>52</v>
      </c>
      <c r="C38" s="20">
        <f>SUM(C39)</f>
        <v>8700</v>
      </c>
      <c r="D38" s="23"/>
      <c r="E38" s="18">
        <f>SUM(C38+D38)</f>
        <v>8700</v>
      </c>
    </row>
    <row r="39" spans="1:5" ht="92.25" customHeight="1">
      <c r="A39" s="19" t="s">
        <v>53</v>
      </c>
      <c r="B39" s="19" t="s">
        <v>54</v>
      </c>
      <c r="C39" s="20">
        <v>8700</v>
      </c>
      <c r="D39" s="23"/>
      <c r="E39" s="18">
        <f t="shared" si="0"/>
        <v>8700</v>
      </c>
    </row>
    <row r="40" spans="1:5" ht="12.75">
      <c r="A40" s="17" t="s">
        <v>55</v>
      </c>
      <c r="B40" s="17" t="s">
        <v>56</v>
      </c>
      <c r="C40" s="15">
        <f>SUM(C44+C43)</f>
        <v>1823.2</v>
      </c>
      <c r="D40" s="15">
        <f>SUM(D44+D43)</f>
        <v>50</v>
      </c>
      <c r="E40" s="16">
        <f t="shared" si="0"/>
        <v>1873.2</v>
      </c>
    </row>
    <row r="41" spans="1:5" ht="12.75">
      <c r="A41" s="19" t="s">
        <v>57</v>
      </c>
      <c r="B41" s="19" t="s">
        <v>58</v>
      </c>
      <c r="C41" s="20">
        <f>SUM(C42)</f>
        <v>1000</v>
      </c>
      <c r="E41" s="18">
        <f>SUM(C41+D41)</f>
        <v>1000</v>
      </c>
    </row>
    <row r="42" spans="1:5" ht="12.75">
      <c r="A42" s="19" t="s">
        <v>59</v>
      </c>
      <c r="B42" s="19" t="s">
        <v>60</v>
      </c>
      <c r="C42" s="20">
        <f>SUM(C43)</f>
        <v>1000</v>
      </c>
      <c r="E42" s="18">
        <f t="shared" si="0"/>
        <v>1000</v>
      </c>
    </row>
    <row r="43" spans="1:5" ht="12.75">
      <c r="A43" s="19" t="s">
        <v>61</v>
      </c>
      <c r="B43" s="19" t="s">
        <v>62</v>
      </c>
      <c r="C43" s="20">
        <v>1000</v>
      </c>
      <c r="D43" s="26">
        <v>0</v>
      </c>
      <c r="E43" s="18">
        <f t="shared" si="0"/>
        <v>1000</v>
      </c>
    </row>
    <row r="44" spans="1:5" ht="12.75">
      <c r="A44" s="19" t="s">
        <v>63</v>
      </c>
      <c r="B44" s="19" t="s">
        <v>64</v>
      </c>
      <c r="C44" s="20">
        <f>SUM(C45+C50)</f>
        <v>823.2</v>
      </c>
      <c r="D44" s="20">
        <f>SUM(D45+D50)</f>
        <v>50</v>
      </c>
      <c r="E44" s="20">
        <f>SUM(E45+E50)</f>
        <v>873.2</v>
      </c>
    </row>
    <row r="45" spans="1:5" s="27" customFormat="1" ht="12.75">
      <c r="A45" s="19" t="s">
        <v>65</v>
      </c>
      <c r="B45" s="19" t="s">
        <v>66</v>
      </c>
      <c r="C45" s="20">
        <f>SUM(C46)</f>
        <v>340.5</v>
      </c>
      <c r="D45" s="26">
        <f>SUM(D46)</f>
        <v>50</v>
      </c>
      <c r="E45" s="18">
        <f t="shared" si="0"/>
        <v>390.5</v>
      </c>
    </row>
    <row r="46" spans="1:5" s="27" customFormat="1" ht="12.75">
      <c r="A46" s="19" t="s">
        <v>67</v>
      </c>
      <c r="B46" s="19" t="s">
        <v>68</v>
      </c>
      <c r="C46" s="20">
        <v>340.5</v>
      </c>
      <c r="D46" s="26">
        <v>50</v>
      </c>
      <c r="E46" s="18">
        <f t="shared" si="0"/>
        <v>390.5</v>
      </c>
    </row>
    <row r="47" spans="1:5" s="27" customFormat="1" ht="12.75" hidden="1">
      <c r="A47" s="19" t="s">
        <v>69</v>
      </c>
      <c r="B47" s="19" t="s">
        <v>70</v>
      </c>
      <c r="C47" s="20">
        <f>SUM(C48)</f>
        <v>0</v>
      </c>
      <c r="E47" s="18">
        <f t="shared" si="0"/>
        <v>0</v>
      </c>
    </row>
    <row r="48" spans="1:5" ht="12.75" hidden="1">
      <c r="A48" s="19" t="s">
        <v>71</v>
      </c>
      <c r="B48" s="19" t="s">
        <v>72</v>
      </c>
      <c r="C48" s="20">
        <f>SUM(C49)</f>
        <v>0</v>
      </c>
      <c r="E48" s="18">
        <f t="shared" si="0"/>
        <v>0</v>
      </c>
    </row>
    <row r="49" spans="1:5" ht="12.75" hidden="1">
      <c r="A49" s="19" t="s">
        <v>73</v>
      </c>
      <c r="B49" s="19" t="s">
        <v>74</v>
      </c>
      <c r="C49" s="20">
        <v>0</v>
      </c>
      <c r="E49" s="18">
        <f t="shared" si="0"/>
        <v>0</v>
      </c>
    </row>
    <row r="50" spans="1:10" ht="63.75" customHeight="1">
      <c r="A50" s="19" t="s">
        <v>75</v>
      </c>
      <c r="B50" s="19" t="s">
        <v>76</v>
      </c>
      <c r="C50" s="28">
        <f>SUM(C51)</f>
        <v>482.7</v>
      </c>
      <c r="D50" s="26">
        <f>SUM(D51)</f>
        <v>0</v>
      </c>
      <c r="E50" s="18">
        <f>SUM(C50+D50)</f>
        <v>482.7</v>
      </c>
      <c r="I50" s="29"/>
      <c r="J50" s="30"/>
    </row>
    <row r="51" spans="1:10" ht="78.75" customHeight="1">
      <c r="A51" s="19" t="s">
        <v>77</v>
      </c>
      <c r="B51" s="19" t="s">
        <v>78</v>
      </c>
      <c r="C51" s="28">
        <v>482.7</v>
      </c>
      <c r="D51" s="26">
        <v>0</v>
      </c>
      <c r="E51" s="18">
        <f>SUM(C51+D51)</f>
        <v>482.7</v>
      </c>
      <c r="I51" s="29"/>
      <c r="J51" s="30"/>
    </row>
    <row r="52" spans="1:10" ht="12.75">
      <c r="A52" s="17" t="s">
        <v>69</v>
      </c>
      <c r="B52" s="17" t="s">
        <v>70</v>
      </c>
      <c r="C52" s="15">
        <f>SUM(C53+C55)</f>
        <v>23.3</v>
      </c>
      <c r="D52" s="15">
        <f>SUM(D53+D55)</f>
        <v>6</v>
      </c>
      <c r="E52" s="15">
        <f>SUM(E53+E55)</f>
        <v>29.3</v>
      </c>
      <c r="I52" s="29"/>
      <c r="J52" s="30"/>
    </row>
    <row r="53" spans="1:10" ht="12.75">
      <c r="A53" s="19" t="s">
        <v>79</v>
      </c>
      <c r="B53" s="19" t="s">
        <v>80</v>
      </c>
      <c r="C53" s="28">
        <f>SUM(C54)</f>
        <v>10.8</v>
      </c>
      <c r="D53" s="31">
        <f>SUM(D54)</f>
        <v>0</v>
      </c>
      <c r="E53" s="18">
        <f aca="true" t="shared" si="1" ref="E53:E58">SUM(C53+D53)</f>
        <v>10.8</v>
      </c>
      <c r="I53" s="29"/>
      <c r="J53" s="30"/>
    </row>
    <row r="54" spans="1:10" ht="60" customHeight="1">
      <c r="A54" s="19" t="s">
        <v>81</v>
      </c>
      <c r="B54" s="19" t="s">
        <v>82</v>
      </c>
      <c r="C54" s="28">
        <v>10.8</v>
      </c>
      <c r="D54" s="28">
        <v>0</v>
      </c>
      <c r="E54" s="18">
        <f t="shared" si="1"/>
        <v>10.8</v>
      </c>
      <c r="I54" s="29"/>
      <c r="J54" s="30"/>
    </row>
    <row r="55" spans="1:10" ht="47.25" customHeight="1">
      <c r="A55" s="19" t="s">
        <v>83</v>
      </c>
      <c r="B55" s="19" t="s">
        <v>84</v>
      </c>
      <c r="C55" s="28">
        <f>SUM(C56)</f>
        <v>12.5</v>
      </c>
      <c r="D55" s="26">
        <f>SUM(D56)</f>
        <v>6</v>
      </c>
      <c r="E55" s="18">
        <f t="shared" si="1"/>
        <v>18.5</v>
      </c>
      <c r="I55" s="29"/>
      <c r="J55" s="30"/>
    </row>
    <row r="56" spans="1:10" ht="12.75">
      <c r="A56" s="19" t="s">
        <v>85</v>
      </c>
      <c r="B56" s="19" t="s">
        <v>86</v>
      </c>
      <c r="C56" s="28">
        <v>12.5</v>
      </c>
      <c r="D56" s="26">
        <v>6</v>
      </c>
      <c r="E56" s="18">
        <f t="shared" si="1"/>
        <v>18.5</v>
      </c>
      <c r="I56" s="29"/>
      <c r="J56" s="30"/>
    </row>
    <row r="57" spans="1:10" ht="12.75">
      <c r="A57" s="17" t="s">
        <v>87</v>
      </c>
      <c r="B57" s="17" t="s">
        <v>88</v>
      </c>
      <c r="C57" s="32">
        <f>SUM(C58)</f>
        <v>12.5</v>
      </c>
      <c r="D57" s="33">
        <f>SUM(D58)</f>
        <v>6</v>
      </c>
      <c r="E57" s="16">
        <f t="shared" si="1"/>
        <v>18.5</v>
      </c>
      <c r="I57" s="29"/>
      <c r="J57" s="30"/>
    </row>
    <row r="58" spans="1:10" ht="12.75">
      <c r="A58" s="19" t="s">
        <v>89</v>
      </c>
      <c r="B58" s="19" t="s">
        <v>90</v>
      </c>
      <c r="C58" s="28">
        <v>12.5</v>
      </c>
      <c r="D58" s="26">
        <v>6</v>
      </c>
      <c r="E58" s="18">
        <f t="shared" si="1"/>
        <v>18.5</v>
      </c>
      <c r="I58" s="29"/>
      <c r="J58" s="30"/>
    </row>
    <row r="59" spans="1:5" ht="12.75">
      <c r="A59" s="14" t="s">
        <v>91</v>
      </c>
      <c r="B59" s="14" t="s">
        <v>92</v>
      </c>
      <c r="C59" s="15">
        <f>SUM(C60+C74+C76+C78)</f>
        <v>14717.600000000002</v>
      </c>
      <c r="D59" s="15">
        <f>SUM(D60+D74+D76+D78)</f>
        <v>-40.799999999999955</v>
      </c>
      <c r="E59" s="15">
        <f>SUM(E60+E74+E76+E78)</f>
        <v>14676.800000000001</v>
      </c>
    </row>
    <row r="60" spans="1:5" ht="33.75" customHeight="1">
      <c r="A60" s="19" t="s">
        <v>93</v>
      </c>
      <c r="B60" s="19" t="s">
        <v>94</v>
      </c>
      <c r="C60" s="20">
        <f>SUM(C69+C72)</f>
        <v>16711.7</v>
      </c>
      <c r="D60" s="28">
        <f>SUM(D69)</f>
        <v>-1678.1</v>
      </c>
      <c r="E60" s="20">
        <f>SUM(E67+E72+E69)</f>
        <v>15033.6</v>
      </c>
    </row>
    <row r="61" spans="1:5" ht="12.75" hidden="1">
      <c r="A61" s="19" t="s">
        <v>95</v>
      </c>
      <c r="B61" s="19" t="s">
        <v>96</v>
      </c>
      <c r="C61" s="20">
        <f>C62</f>
        <v>0</v>
      </c>
      <c r="D61" s="34"/>
      <c r="E61" s="18">
        <f t="shared" si="0"/>
        <v>0</v>
      </c>
    </row>
    <row r="62" spans="1:5" ht="12.75" hidden="1">
      <c r="A62" s="19" t="s">
        <v>97</v>
      </c>
      <c r="B62" s="19" t="s">
        <v>98</v>
      </c>
      <c r="C62" s="20">
        <f>C63</f>
        <v>0</v>
      </c>
      <c r="D62" s="34"/>
      <c r="E62" s="18">
        <f t="shared" si="0"/>
        <v>0</v>
      </c>
    </row>
    <row r="63" spans="1:5" ht="12.75" hidden="1">
      <c r="A63" s="19" t="s">
        <v>99</v>
      </c>
      <c r="B63" s="19" t="s">
        <v>100</v>
      </c>
      <c r="C63" s="20">
        <v>0</v>
      </c>
      <c r="D63" s="34"/>
      <c r="E63" s="18">
        <f t="shared" si="0"/>
        <v>0</v>
      </c>
    </row>
    <row r="64" spans="1:5" ht="12.75" hidden="1">
      <c r="A64" s="19" t="s">
        <v>101</v>
      </c>
      <c r="B64" s="19" t="s">
        <v>102</v>
      </c>
      <c r="C64" s="20">
        <f>SUM(C65+C66)</f>
        <v>0</v>
      </c>
      <c r="D64" s="34"/>
      <c r="E64" s="18">
        <f t="shared" si="0"/>
        <v>0</v>
      </c>
    </row>
    <row r="65" spans="1:5" ht="12.75" hidden="1">
      <c r="A65" s="35" t="s">
        <v>103</v>
      </c>
      <c r="B65" s="35" t="s">
        <v>104</v>
      </c>
      <c r="C65" s="20">
        <v>0</v>
      </c>
      <c r="D65" s="34"/>
      <c r="E65" s="18">
        <f t="shared" si="0"/>
        <v>0</v>
      </c>
    </row>
    <row r="66" spans="1:5" ht="12.75" hidden="1">
      <c r="A66" s="35" t="s">
        <v>105</v>
      </c>
      <c r="B66" s="35" t="s">
        <v>106</v>
      </c>
      <c r="C66" s="20">
        <v>0</v>
      </c>
      <c r="D66" s="34"/>
      <c r="E66" s="18">
        <f t="shared" si="0"/>
        <v>0</v>
      </c>
    </row>
    <row r="67" spans="1:5" ht="12.75" hidden="1">
      <c r="A67" s="35" t="s">
        <v>95</v>
      </c>
      <c r="B67" s="35" t="s">
        <v>96</v>
      </c>
      <c r="C67" s="20">
        <f>SUM(C68)</f>
        <v>5734.1</v>
      </c>
      <c r="D67" s="26">
        <f>SUM(D68)</f>
        <v>-5734.1</v>
      </c>
      <c r="E67" s="18">
        <f t="shared" si="0"/>
        <v>0</v>
      </c>
    </row>
    <row r="68" spans="1:5" ht="33" customHeight="1" hidden="1">
      <c r="A68" s="35" t="s">
        <v>107</v>
      </c>
      <c r="B68" s="35" t="s">
        <v>108</v>
      </c>
      <c r="C68" s="20">
        <v>5734.1</v>
      </c>
      <c r="D68" s="26">
        <v>-5734.1</v>
      </c>
      <c r="E68" s="18">
        <f t="shared" si="0"/>
        <v>0</v>
      </c>
    </row>
    <row r="69" spans="1:5" ht="48" customHeight="1">
      <c r="A69" s="19" t="s">
        <v>101</v>
      </c>
      <c r="B69" s="19" t="s">
        <v>109</v>
      </c>
      <c r="C69" s="20">
        <f>SUM(C71+C70)</f>
        <v>16698.7</v>
      </c>
      <c r="D69" s="20">
        <f>SUM(D71+D70)</f>
        <v>-1678.1</v>
      </c>
      <c r="E69" s="20">
        <f>SUM(C69+D69)</f>
        <v>15020.6</v>
      </c>
    </row>
    <row r="70" spans="1:5" ht="33.75" customHeight="1" hidden="1">
      <c r="A70" s="19" t="s">
        <v>110</v>
      </c>
      <c r="B70" s="36" t="s">
        <v>111</v>
      </c>
      <c r="C70" s="20">
        <v>1818.8</v>
      </c>
      <c r="D70" s="20">
        <v>-1818.8</v>
      </c>
      <c r="E70" s="20">
        <f>SUM(C70+D70)</f>
        <v>0</v>
      </c>
    </row>
    <row r="71" spans="1:5" ht="18.75" customHeight="1">
      <c r="A71" s="35" t="s">
        <v>105</v>
      </c>
      <c r="B71" s="35" t="s">
        <v>106</v>
      </c>
      <c r="C71" s="20">
        <v>14879.9</v>
      </c>
      <c r="D71" s="37">
        <v>140.7</v>
      </c>
      <c r="E71" s="18">
        <f>SUM(C71+D71)</f>
        <v>15020.6</v>
      </c>
    </row>
    <row r="72" spans="1:5" ht="12.75">
      <c r="A72" s="35" t="s">
        <v>112</v>
      </c>
      <c r="B72" s="19" t="s">
        <v>113</v>
      </c>
      <c r="C72" s="20">
        <v>13</v>
      </c>
      <c r="E72" s="18">
        <f t="shared" si="0"/>
        <v>13</v>
      </c>
    </row>
    <row r="73" spans="1:5" ht="12.75">
      <c r="A73" s="35" t="s">
        <v>114</v>
      </c>
      <c r="B73" s="35" t="s">
        <v>115</v>
      </c>
      <c r="C73" s="20">
        <v>13</v>
      </c>
      <c r="E73" s="18">
        <f t="shared" si="0"/>
        <v>13</v>
      </c>
    </row>
    <row r="74" spans="1:5" ht="12.75">
      <c r="A74" s="38" t="s">
        <v>116</v>
      </c>
      <c r="B74" s="39" t="s">
        <v>117</v>
      </c>
      <c r="C74" s="20">
        <f>SUM(C75)</f>
        <v>100</v>
      </c>
      <c r="D74" s="20">
        <f>SUM(D75)</f>
        <v>25</v>
      </c>
      <c r="E74" s="18">
        <f t="shared" si="0"/>
        <v>125</v>
      </c>
    </row>
    <row r="75" spans="1:5" ht="12.75">
      <c r="A75" s="38" t="s">
        <v>118</v>
      </c>
      <c r="B75" s="39" t="s">
        <v>119</v>
      </c>
      <c r="C75" s="20">
        <v>100</v>
      </c>
      <c r="D75" s="20">
        <v>25</v>
      </c>
      <c r="E75" s="18">
        <f t="shared" si="0"/>
        <v>125</v>
      </c>
    </row>
    <row r="76" spans="1:5" ht="96.75" customHeight="1">
      <c r="A76" s="38" t="s">
        <v>120</v>
      </c>
      <c r="B76" s="25" t="s">
        <v>121</v>
      </c>
      <c r="C76" s="20">
        <f>SUM(C77)</f>
        <v>21.2</v>
      </c>
      <c r="D76" s="20">
        <f>SUM(D77)</f>
        <v>0</v>
      </c>
      <c r="E76" s="18">
        <f>SUM(C76+D76)</f>
        <v>21.2</v>
      </c>
    </row>
    <row r="77" spans="1:5" ht="12.75">
      <c r="A77" s="38" t="s">
        <v>122</v>
      </c>
      <c r="B77" s="25" t="s">
        <v>123</v>
      </c>
      <c r="C77" s="20">
        <v>21.2</v>
      </c>
      <c r="D77" s="20">
        <v>0</v>
      </c>
      <c r="E77" s="18">
        <f>SUM(C77+D77)</f>
        <v>21.2</v>
      </c>
    </row>
    <row r="78" spans="1:5" ht="12.75">
      <c r="A78" s="35" t="s">
        <v>124</v>
      </c>
      <c r="B78" s="40" t="s">
        <v>125</v>
      </c>
      <c r="C78" s="20">
        <f>SUM(C79)</f>
        <v>-2115.3</v>
      </c>
      <c r="D78" s="37">
        <f>SUM(D79)</f>
        <v>1612.3</v>
      </c>
      <c r="E78" s="18">
        <f t="shared" si="0"/>
        <v>-503.0000000000002</v>
      </c>
    </row>
    <row r="79" spans="1:5" ht="48" customHeight="1">
      <c r="A79" s="35" t="s">
        <v>126</v>
      </c>
      <c r="B79" s="41" t="s">
        <v>127</v>
      </c>
      <c r="C79" s="20">
        <v>-2115.3</v>
      </c>
      <c r="D79" s="37">
        <v>1612.3</v>
      </c>
      <c r="E79" s="18">
        <f t="shared" si="0"/>
        <v>-503.0000000000002</v>
      </c>
    </row>
    <row r="80" spans="1:3" ht="12.75" hidden="1">
      <c r="A80" s="35"/>
      <c r="B80" s="35"/>
      <c r="C80" s="20"/>
    </row>
    <row r="81" spans="1:3" ht="12.75">
      <c r="A81" s="35"/>
      <c r="B81" s="35"/>
      <c r="C81" s="20"/>
    </row>
    <row r="82" spans="1:3" ht="12.75">
      <c r="A82" s="42"/>
      <c r="B82" s="42"/>
      <c r="C82" s="42"/>
    </row>
    <row r="83" spans="1:8" ht="12.75">
      <c r="A83" s="43" t="s">
        <v>128</v>
      </c>
      <c r="B83" s="44"/>
      <c r="C83" s="44"/>
      <c r="D83" s="44"/>
      <c r="E83" s="44"/>
      <c r="F83" s="44"/>
      <c r="G83" s="44"/>
      <c r="H83" s="45"/>
    </row>
    <row r="84" spans="1:8" ht="18.75" customHeight="1">
      <c r="A84" s="46" t="s">
        <v>2</v>
      </c>
      <c r="B84" s="46"/>
      <c r="C84" s="46"/>
      <c r="D84" s="46"/>
      <c r="E84" s="46"/>
      <c r="F84" s="46"/>
      <c r="G84" s="46"/>
      <c r="H84" s="46"/>
    </row>
    <row r="85" spans="1:8" ht="18.75" customHeight="1">
      <c r="A85" s="47" t="s">
        <v>129</v>
      </c>
      <c r="B85" s="47"/>
      <c r="C85" s="47"/>
      <c r="D85" s="47"/>
      <c r="E85" s="47"/>
      <c r="F85" s="48"/>
      <c r="G85" s="48"/>
      <c r="H85" s="49"/>
    </row>
  </sheetData>
  <sheetProtection selectLockedCells="1" selectUnlockedCells="1"/>
  <mergeCells count="17">
    <mergeCell ref="B1:E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A13:E13"/>
    <mergeCell ref="A14:C14"/>
    <mergeCell ref="B16:E16"/>
    <mergeCell ref="A19:B19"/>
    <mergeCell ref="A84:H84"/>
    <mergeCell ref="A85:E85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5">
      <selection activeCell="F37" sqref="F37"/>
    </sheetView>
  </sheetViews>
  <sheetFormatPr defaultColWidth="9.00390625" defaultRowHeight="12.75"/>
  <cols>
    <col min="1" max="1" width="23.875" style="0" customWidth="1"/>
    <col min="2" max="2" width="47.875" style="0" customWidth="1"/>
    <col min="3" max="3" width="0.12890625" style="0" customWidth="1"/>
    <col min="4" max="4" width="0" style="0" hidden="1" customWidth="1"/>
    <col min="5" max="5" width="14.125" style="0" customWidth="1"/>
  </cols>
  <sheetData>
    <row r="1" spans="1:5" ht="12.75">
      <c r="A1" s="1" t="s">
        <v>5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 t="s">
        <v>3</v>
      </c>
      <c r="B4" s="1"/>
      <c r="C4" s="1"/>
      <c r="D4" s="1"/>
      <c r="E4" s="1"/>
    </row>
    <row r="5" spans="1:5" ht="12.75">
      <c r="A5" s="1" t="s">
        <v>4</v>
      </c>
      <c r="B5" s="1"/>
      <c r="C5" s="1"/>
      <c r="D5" s="1"/>
      <c r="E5" s="1"/>
    </row>
    <row r="7" spans="1:5" ht="12.75">
      <c r="A7" s="1" t="s">
        <v>130</v>
      </c>
      <c r="B7" s="1"/>
      <c r="C7" s="1"/>
      <c r="D7" s="1"/>
      <c r="E7" s="1"/>
    </row>
    <row r="8" spans="1:5" ht="12.75">
      <c r="A8" s="1" t="s">
        <v>1</v>
      </c>
      <c r="B8" s="1"/>
      <c r="C8" s="1"/>
      <c r="D8" s="1"/>
      <c r="E8" s="1"/>
    </row>
    <row r="9" spans="1:5" ht="12.75">
      <c r="A9" s="1" t="s">
        <v>2</v>
      </c>
      <c r="B9" s="1"/>
      <c r="C9" s="1"/>
      <c r="D9" s="1"/>
      <c r="E9" s="1"/>
    </row>
    <row r="10" spans="1:5" ht="12.75">
      <c r="A10" s="1" t="s">
        <v>3</v>
      </c>
      <c r="B10" s="1"/>
      <c r="C10" s="1"/>
      <c r="D10" s="1"/>
      <c r="E10" s="1"/>
    </row>
    <row r="11" spans="1:5" ht="12.75">
      <c r="A11" s="1" t="s">
        <v>131</v>
      </c>
      <c r="B11" s="1"/>
      <c r="C11" s="1"/>
      <c r="D11" s="1"/>
      <c r="E11" s="1"/>
    </row>
    <row r="12" spans="1:5" ht="12.75">
      <c r="A12" s="5"/>
      <c r="B12" s="5"/>
      <c r="C12" s="5"/>
      <c r="D12" s="5"/>
      <c r="E12" s="5"/>
    </row>
    <row r="13" spans="1:5" ht="18.75" customHeight="1">
      <c r="A13" s="6" t="s">
        <v>132</v>
      </c>
      <c r="B13" s="6"/>
      <c r="C13" s="6"/>
      <c r="D13" s="6"/>
      <c r="E13" s="6"/>
    </row>
    <row r="14" spans="1:5" ht="18.75" customHeight="1">
      <c r="A14" s="6" t="s">
        <v>133</v>
      </c>
      <c r="B14" s="6"/>
      <c r="C14" s="6"/>
      <c r="D14" s="6"/>
      <c r="E14" s="6"/>
    </row>
    <row r="15" spans="1:5" ht="9" customHeight="1">
      <c r="A15" s="50"/>
      <c r="B15" s="50"/>
      <c r="C15" s="50"/>
      <c r="D15" s="50"/>
      <c r="E15" s="50"/>
    </row>
    <row r="16" spans="1:5" ht="18.75" customHeight="1">
      <c r="A16" s="51"/>
      <c r="B16" s="52" t="s">
        <v>134</v>
      </c>
      <c r="C16" s="52"/>
      <c r="D16" s="52"/>
      <c r="E16" s="52"/>
    </row>
    <row r="17" spans="1:5" ht="12.75">
      <c r="A17" s="11" t="s">
        <v>10</v>
      </c>
      <c r="B17" s="12" t="s">
        <v>11</v>
      </c>
      <c r="C17" s="12" t="s">
        <v>12</v>
      </c>
      <c r="D17" s="53"/>
      <c r="E17" s="53" t="s">
        <v>12</v>
      </c>
    </row>
    <row r="18" spans="1:5" ht="12.75">
      <c r="A18" s="54" t="s">
        <v>91</v>
      </c>
      <c r="B18" s="14" t="s">
        <v>92</v>
      </c>
      <c r="C18" s="55">
        <f>SUM(C19)</f>
        <v>16711722</v>
      </c>
      <c r="D18" s="55">
        <f>SUM(D19)</f>
        <v>140700</v>
      </c>
      <c r="E18" s="56">
        <f>SUM(E19)</f>
        <v>16852422</v>
      </c>
    </row>
    <row r="19" spans="1:5" ht="49.5" customHeight="1">
      <c r="A19" s="57" t="s">
        <v>93</v>
      </c>
      <c r="B19" s="19" t="s">
        <v>94</v>
      </c>
      <c r="C19" s="58">
        <f>SUM(C20+C26+C30)</f>
        <v>16711722</v>
      </c>
      <c r="D19" s="58">
        <f>SUM(D20+D26+D30)</f>
        <v>140700</v>
      </c>
      <c r="E19" s="59">
        <f>SUM(E20+E26+E30)</f>
        <v>16852422</v>
      </c>
    </row>
    <row r="20" spans="1:5" ht="12.75" hidden="1">
      <c r="A20" s="60" t="s">
        <v>95</v>
      </c>
      <c r="B20" s="35" t="s">
        <v>96</v>
      </c>
      <c r="C20" s="58">
        <v>0</v>
      </c>
      <c r="D20" s="61">
        <v>0</v>
      </c>
      <c r="E20" s="62">
        <f aca="true" t="shared" si="0" ref="E20:E28">SUM(C20+D20)</f>
        <v>0</v>
      </c>
    </row>
    <row r="21" spans="1:5" ht="12.75" hidden="1">
      <c r="A21" s="60" t="s">
        <v>135</v>
      </c>
      <c r="B21" s="35" t="s">
        <v>136</v>
      </c>
      <c r="C21" s="58">
        <f>SUM(C22)</f>
        <v>5734100</v>
      </c>
      <c r="D21" s="61">
        <f>SUM(D22)</f>
        <v>-5734100</v>
      </c>
      <c r="E21" s="62">
        <f t="shared" si="0"/>
        <v>0</v>
      </c>
    </row>
    <row r="22" spans="1:5" ht="12.75" hidden="1">
      <c r="A22" s="60" t="s">
        <v>107</v>
      </c>
      <c r="B22" s="35" t="s">
        <v>108</v>
      </c>
      <c r="C22" s="58">
        <v>5734100</v>
      </c>
      <c r="D22" s="61">
        <v>-5734100</v>
      </c>
      <c r="E22" s="62">
        <f t="shared" si="0"/>
        <v>0</v>
      </c>
    </row>
    <row r="23" spans="1:5" ht="12.75" hidden="1">
      <c r="A23" s="57" t="s">
        <v>95</v>
      </c>
      <c r="B23" s="19" t="s">
        <v>96</v>
      </c>
      <c r="C23" s="58">
        <f>C24</f>
        <v>0</v>
      </c>
      <c r="D23" s="61"/>
      <c r="E23" s="62">
        <f t="shared" si="0"/>
        <v>0</v>
      </c>
    </row>
    <row r="24" spans="1:5" ht="12.75" hidden="1">
      <c r="A24" s="57" t="s">
        <v>97</v>
      </c>
      <c r="B24" s="19" t="s">
        <v>98</v>
      </c>
      <c r="C24" s="58">
        <f>C25</f>
        <v>0</v>
      </c>
      <c r="D24" s="61"/>
      <c r="E24" s="62">
        <f t="shared" si="0"/>
        <v>0</v>
      </c>
    </row>
    <row r="25" spans="1:5" ht="12.75" hidden="1">
      <c r="A25" s="57" t="s">
        <v>99</v>
      </c>
      <c r="B25" s="19" t="s">
        <v>100</v>
      </c>
      <c r="C25" s="58">
        <v>0</v>
      </c>
      <c r="D25" s="61"/>
      <c r="E25" s="62">
        <f t="shared" si="0"/>
        <v>0</v>
      </c>
    </row>
    <row r="26" spans="1:5" ht="46.5" customHeight="1">
      <c r="A26" s="57" t="s">
        <v>101</v>
      </c>
      <c r="B26" s="19" t="s">
        <v>102</v>
      </c>
      <c r="C26" s="58">
        <f>SUM(C27:C29)</f>
        <v>16698722</v>
      </c>
      <c r="D26" s="61">
        <f>SUM(D27:D29)</f>
        <v>140700</v>
      </c>
      <c r="E26" s="62">
        <f t="shared" si="0"/>
        <v>16839422</v>
      </c>
    </row>
    <row r="27" spans="1:5" ht="12.75" hidden="1">
      <c r="A27" s="60" t="s">
        <v>103</v>
      </c>
      <c r="B27" s="19" t="s">
        <v>137</v>
      </c>
      <c r="C27" s="58">
        <v>0</v>
      </c>
      <c r="D27" s="61">
        <v>0</v>
      </c>
      <c r="E27" s="62">
        <f t="shared" si="0"/>
        <v>0</v>
      </c>
    </row>
    <row r="28" spans="1:5" ht="12.75">
      <c r="A28" s="60" t="s">
        <v>110</v>
      </c>
      <c r="B28" s="36" t="s">
        <v>111</v>
      </c>
      <c r="C28" s="61">
        <v>1818822</v>
      </c>
      <c r="D28" s="61">
        <v>0</v>
      </c>
      <c r="E28" s="62">
        <f t="shared" si="0"/>
        <v>1818822</v>
      </c>
    </row>
    <row r="29" spans="1:5" ht="12.75">
      <c r="A29" s="60" t="s">
        <v>105</v>
      </c>
      <c r="B29" s="35" t="s">
        <v>106</v>
      </c>
      <c r="C29" s="58">
        <v>14879900</v>
      </c>
      <c r="D29" s="61">
        <v>140700</v>
      </c>
      <c r="E29" s="62">
        <f>SUM(D29+C29)</f>
        <v>15020600</v>
      </c>
    </row>
    <row r="30" spans="1:5" ht="32.25" customHeight="1">
      <c r="A30" s="60" t="s">
        <v>112</v>
      </c>
      <c r="B30" s="19" t="s">
        <v>113</v>
      </c>
      <c r="C30" s="58">
        <f>SUM(C32)</f>
        <v>13000</v>
      </c>
      <c r="D30" s="63"/>
      <c r="E30" s="62">
        <f>SUM(C30+D30)</f>
        <v>13000</v>
      </c>
    </row>
    <row r="31" spans="1:5" ht="12.75">
      <c r="A31" s="64" t="s">
        <v>138</v>
      </c>
      <c r="B31" s="36" t="s">
        <v>139</v>
      </c>
      <c r="C31" s="58">
        <f>SUM(C32)</f>
        <v>13000</v>
      </c>
      <c r="D31" s="63"/>
      <c r="E31" s="62">
        <f>SUM(C31+D31)</f>
        <v>13000</v>
      </c>
    </row>
    <row r="32" spans="1:5" ht="12.75">
      <c r="A32" s="64" t="s">
        <v>114</v>
      </c>
      <c r="B32" s="36" t="s">
        <v>115</v>
      </c>
      <c r="C32" s="58">
        <v>13000</v>
      </c>
      <c r="D32" s="63"/>
      <c r="E32" s="62">
        <f>SUM(C32+D32)</f>
        <v>13000</v>
      </c>
    </row>
    <row r="33" spans="1:5" ht="12.75">
      <c r="A33" s="64"/>
      <c r="B33" s="36"/>
      <c r="C33" s="20"/>
      <c r="D33" s="26"/>
      <c r="E33" s="65"/>
    </row>
    <row r="34" spans="1:5" ht="15" customHeight="1">
      <c r="A34" s="64"/>
      <c r="B34" s="36"/>
      <c r="C34" s="20"/>
      <c r="D34" s="26"/>
      <c r="E34" s="65"/>
    </row>
    <row r="35" spans="1:5" ht="12.75" hidden="1">
      <c r="A35" s="66"/>
      <c r="B35" s="66"/>
      <c r="C35" s="66"/>
      <c r="D35" s="67"/>
      <c r="E35" s="67"/>
    </row>
    <row r="36" spans="1:5" ht="18.75" customHeight="1">
      <c r="A36" s="47" t="s">
        <v>128</v>
      </c>
      <c r="B36" s="47"/>
      <c r="C36" s="68"/>
      <c r="D36" s="69"/>
      <c r="E36" s="69"/>
    </row>
    <row r="37" spans="1:5" ht="12.75">
      <c r="A37" s="50" t="s">
        <v>2</v>
      </c>
      <c r="B37" s="45"/>
      <c r="C37" s="45"/>
      <c r="D37" s="69"/>
      <c r="E37" s="69"/>
    </row>
    <row r="38" spans="1:5" ht="18.75" customHeight="1">
      <c r="A38" s="70" t="s">
        <v>140</v>
      </c>
      <c r="B38" s="70"/>
      <c r="C38" s="70"/>
      <c r="D38" s="70"/>
      <c r="E38" s="70"/>
    </row>
    <row r="39" spans="1:5" ht="12.75">
      <c r="A39" s="71"/>
      <c r="B39" s="72"/>
      <c r="C39" s="72"/>
      <c r="D39" s="72"/>
      <c r="E39" s="72"/>
    </row>
    <row r="40" spans="1:5" ht="12.75">
      <c r="A40" s="71"/>
      <c r="B40" s="72"/>
      <c r="C40" s="72"/>
      <c r="D40" s="72" t="s">
        <v>141</v>
      </c>
      <c r="E40" s="72"/>
    </row>
    <row r="41" spans="1:5" ht="12.75">
      <c r="A41" s="73"/>
      <c r="B41" s="73"/>
      <c r="C41" s="73"/>
      <c r="D41" s="73"/>
      <c r="E41" s="73"/>
    </row>
    <row r="42" spans="1:5" ht="12.75">
      <c r="A42" s="73"/>
      <c r="B42" s="73"/>
      <c r="C42" s="73"/>
      <c r="D42" s="73"/>
      <c r="E42" s="73"/>
    </row>
  </sheetData>
  <sheetProtection selectLockedCells="1" selectUnlockedCells="1"/>
  <mergeCells count="15">
    <mergeCell ref="A1:E1"/>
    <mergeCell ref="A2:E2"/>
    <mergeCell ref="A3:E3"/>
    <mergeCell ref="A4:E4"/>
    <mergeCell ref="A5:E5"/>
    <mergeCell ref="A7:E7"/>
    <mergeCell ref="A8:E8"/>
    <mergeCell ref="A9:E9"/>
    <mergeCell ref="A10:E10"/>
    <mergeCell ref="A11:E11"/>
    <mergeCell ref="A13:E13"/>
    <mergeCell ref="A14:E14"/>
    <mergeCell ref="B16:E16"/>
    <mergeCell ref="A36:B36"/>
    <mergeCell ref="A38:E38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J182"/>
  <sheetViews>
    <sheetView workbookViewId="0" topLeftCell="A28">
      <selection activeCell="G39" sqref="G39"/>
    </sheetView>
  </sheetViews>
  <sheetFormatPr defaultColWidth="9.00390625" defaultRowHeight="12.75"/>
  <cols>
    <col min="1" max="1" width="3.875" style="74" customWidth="1"/>
    <col min="2" max="2" width="59.375" style="74" customWidth="1"/>
    <col min="3" max="3" width="5.00390625" style="74" customWidth="1"/>
    <col min="4" max="4" width="4.00390625" style="74" customWidth="1"/>
    <col min="5" max="8" width="0" style="74" hidden="1" customWidth="1"/>
    <col min="9" max="9" width="11.625" style="74" customWidth="1"/>
    <col min="10" max="10" width="9.25390625" style="74" customWidth="1"/>
    <col min="11" max="16384" width="9.125" style="74" customWidth="1"/>
  </cols>
  <sheetData>
    <row r="1" spans="2:9" ht="12.75" customHeight="1">
      <c r="B1" s="10" t="s">
        <v>130</v>
      </c>
      <c r="C1" s="10"/>
      <c r="D1" s="10"/>
      <c r="E1" s="10"/>
      <c r="F1" s="10"/>
      <c r="G1" s="10"/>
      <c r="H1" s="10"/>
      <c r="I1" s="10"/>
    </row>
    <row r="2" spans="2:9" ht="12.75" customHeight="1">
      <c r="B2" s="10" t="s">
        <v>1</v>
      </c>
      <c r="C2" s="10"/>
      <c r="D2" s="10"/>
      <c r="E2" s="10"/>
      <c r="F2" s="10"/>
      <c r="G2" s="10"/>
      <c r="H2" s="10"/>
      <c r="I2" s="10"/>
    </row>
    <row r="3" spans="2:9" ht="12.75" customHeight="1">
      <c r="B3" s="10" t="s">
        <v>2</v>
      </c>
      <c r="C3" s="10"/>
      <c r="D3" s="10"/>
      <c r="E3" s="10"/>
      <c r="F3" s="10"/>
      <c r="G3" s="10"/>
      <c r="H3" s="10"/>
      <c r="I3" s="10"/>
    </row>
    <row r="4" spans="2:9" ht="12.75" customHeight="1">
      <c r="B4" s="10" t="s">
        <v>142</v>
      </c>
      <c r="C4" s="10"/>
      <c r="D4" s="10"/>
      <c r="E4" s="10"/>
      <c r="F4" s="10"/>
      <c r="G4" s="10"/>
      <c r="H4" s="10"/>
      <c r="I4" s="10"/>
    </row>
    <row r="5" spans="2:9" ht="12.75" customHeight="1">
      <c r="B5" s="10" t="s">
        <v>143</v>
      </c>
      <c r="C5" s="10"/>
      <c r="D5" s="10"/>
      <c r="E5" s="10"/>
      <c r="F5" s="10"/>
      <c r="G5" s="10"/>
      <c r="H5" s="10"/>
      <c r="I5" s="10"/>
    </row>
    <row r="7" spans="1:9" ht="16.5" customHeight="1">
      <c r="A7" s="3"/>
      <c r="B7" s="10" t="s">
        <v>144</v>
      </c>
      <c r="C7" s="10"/>
      <c r="D7" s="10"/>
      <c r="E7" s="10"/>
      <c r="F7" s="10"/>
      <c r="G7" s="10"/>
      <c r="H7" s="10"/>
      <c r="I7" s="10"/>
    </row>
    <row r="8" spans="1:9" ht="12.75" customHeight="1">
      <c r="A8" s="3"/>
      <c r="B8" s="10" t="s">
        <v>1</v>
      </c>
      <c r="C8" s="10"/>
      <c r="D8" s="10"/>
      <c r="E8" s="10"/>
      <c r="F8" s="10"/>
      <c r="G8" s="10"/>
      <c r="H8" s="10"/>
      <c r="I8" s="10"/>
    </row>
    <row r="9" spans="1:9" ht="12.75" customHeight="1">
      <c r="A9" s="3"/>
      <c r="B9" s="10" t="s">
        <v>2</v>
      </c>
      <c r="C9" s="10"/>
      <c r="D9" s="10"/>
      <c r="E9" s="10"/>
      <c r="F9" s="10"/>
      <c r="G9" s="10"/>
      <c r="H9" s="10"/>
      <c r="I9" s="10"/>
    </row>
    <row r="10" spans="1:9" ht="12.75" customHeight="1">
      <c r="A10" s="3"/>
      <c r="B10" s="10" t="s">
        <v>142</v>
      </c>
      <c r="C10" s="10"/>
      <c r="D10" s="10"/>
      <c r="E10" s="10"/>
      <c r="F10" s="10"/>
      <c r="G10" s="10"/>
      <c r="H10" s="10"/>
      <c r="I10" s="10"/>
    </row>
    <row r="11" spans="1:9" ht="18" customHeight="1">
      <c r="A11" s="3"/>
      <c r="B11" s="10" t="s">
        <v>145</v>
      </c>
      <c r="C11" s="10"/>
      <c r="D11" s="10"/>
      <c r="E11" s="10"/>
      <c r="F11" s="10"/>
      <c r="G11" s="10"/>
      <c r="H11" s="10"/>
      <c r="I11" s="10"/>
    </row>
    <row r="12" spans="6:7" ht="13.5" customHeight="1">
      <c r="F12" s="75"/>
      <c r="G12" s="76"/>
    </row>
    <row r="13" spans="1:9" s="78" customFormat="1" ht="36" customHeight="1">
      <c r="A13" s="77" t="s">
        <v>146</v>
      </c>
      <c r="B13" s="77"/>
      <c r="C13" s="77"/>
      <c r="D13" s="77"/>
      <c r="E13" s="77"/>
      <c r="F13" s="77"/>
      <c r="G13" s="77"/>
      <c r="H13" s="77"/>
      <c r="I13" s="77"/>
    </row>
    <row r="14" spans="1:9" s="78" customFormat="1" ht="18" customHeight="1">
      <c r="A14" s="79"/>
      <c r="B14" s="79"/>
      <c r="C14" s="79"/>
      <c r="D14" s="79"/>
      <c r="E14" s="79"/>
      <c r="F14" s="79"/>
      <c r="G14" s="79"/>
      <c r="H14" s="79"/>
      <c r="I14" s="79"/>
    </row>
    <row r="15" spans="1:9" s="50" customFormat="1" ht="15.75" customHeight="1">
      <c r="A15" s="3"/>
      <c r="B15" s="3"/>
      <c r="C15" s="3"/>
      <c r="D15" s="80" t="s">
        <v>8</v>
      </c>
      <c r="E15" s="80"/>
      <c r="F15" s="80"/>
      <c r="G15" s="80"/>
      <c r="H15" s="80"/>
      <c r="I15" s="80"/>
    </row>
    <row r="16" spans="1:9" s="82" customFormat="1" ht="30" customHeight="1">
      <c r="A16" s="81" t="s">
        <v>147</v>
      </c>
      <c r="B16" s="81" t="s">
        <v>148</v>
      </c>
      <c r="C16" s="81" t="s">
        <v>149</v>
      </c>
      <c r="D16" s="81" t="s">
        <v>150</v>
      </c>
      <c r="E16" s="81" t="s">
        <v>12</v>
      </c>
      <c r="F16" s="81" t="s">
        <v>151</v>
      </c>
      <c r="G16" s="81" t="s">
        <v>152</v>
      </c>
      <c r="H16" s="81" t="s">
        <v>153</v>
      </c>
      <c r="I16" s="81" t="s">
        <v>12</v>
      </c>
    </row>
    <row r="17" spans="1:9" s="84" customFormat="1" ht="18.75" customHeight="1">
      <c r="A17" s="14"/>
      <c r="B17" s="14" t="s">
        <v>154</v>
      </c>
      <c r="C17" s="54"/>
      <c r="D17" s="54"/>
      <c r="E17" s="15">
        <f>SUM(E19+E25+E31+E35+E40+E42+E44+E46+E48)</f>
        <v>176194.1</v>
      </c>
      <c r="F17" s="83">
        <f>SUM(G17+H17)</f>
        <v>21.199999999999534</v>
      </c>
      <c r="G17" s="83">
        <f>SUM(G19+G25+G35+G40+G42+G44+G31+G46)</f>
        <v>-119.50000000000045</v>
      </c>
      <c r="H17" s="83">
        <f>SUM(H19+H25+H35+H40+H42+H44+H31+H46)</f>
        <v>140.7</v>
      </c>
      <c r="I17" s="83">
        <f>SUM(E17+F17)</f>
        <v>176215.30000000002</v>
      </c>
    </row>
    <row r="18" spans="1:9" s="84" customFormat="1" ht="16.5" customHeight="1">
      <c r="A18" s="14"/>
      <c r="B18" s="35" t="s">
        <v>155</v>
      </c>
      <c r="C18" s="54"/>
      <c r="D18" s="54"/>
      <c r="E18" s="15"/>
      <c r="F18" s="85"/>
      <c r="G18" s="85"/>
      <c r="H18" s="85"/>
      <c r="I18" s="83"/>
    </row>
    <row r="19" spans="1:10" s="84" customFormat="1" ht="15.75" customHeight="1">
      <c r="A19" s="14" t="s">
        <v>156</v>
      </c>
      <c r="B19" s="14" t="s">
        <v>157</v>
      </c>
      <c r="C19" s="86" t="s">
        <v>158</v>
      </c>
      <c r="D19" s="86"/>
      <c r="E19" s="15">
        <f>E20+E21+E24+E22+E23</f>
        <v>45483.9</v>
      </c>
      <c r="F19" s="87">
        <f aca="true" t="shared" si="0" ref="F19:F45">SUM(G19+H19)</f>
        <v>-119.5</v>
      </c>
      <c r="G19" s="83">
        <f>SUM(G20:G24)</f>
        <v>-119.5</v>
      </c>
      <c r="H19" s="85"/>
      <c r="I19" s="83">
        <f aca="true" t="shared" si="1" ref="I19:I49">SUM(E19+F19)</f>
        <v>45364.4</v>
      </c>
      <c r="J19" s="88"/>
    </row>
    <row r="20" spans="1:10" s="3" customFormat="1" ht="30.75" customHeight="1">
      <c r="A20" s="35"/>
      <c r="B20" s="35" t="s">
        <v>159</v>
      </c>
      <c r="C20" s="89" t="s">
        <v>158</v>
      </c>
      <c r="D20" s="89" t="s">
        <v>160</v>
      </c>
      <c r="E20" s="20">
        <v>1120.2</v>
      </c>
      <c r="F20" s="85">
        <f t="shared" si="0"/>
        <v>0</v>
      </c>
      <c r="G20" s="90">
        <v>0</v>
      </c>
      <c r="H20" s="85"/>
      <c r="I20" s="90">
        <f t="shared" si="1"/>
        <v>1120.2</v>
      </c>
      <c r="J20" s="88"/>
    </row>
    <row r="21" spans="1:10" s="3" customFormat="1" ht="49.5" customHeight="1">
      <c r="A21" s="35"/>
      <c r="B21" s="35" t="s">
        <v>161</v>
      </c>
      <c r="C21" s="89" t="s">
        <v>158</v>
      </c>
      <c r="D21" s="89" t="s">
        <v>162</v>
      </c>
      <c r="E21" s="20">
        <v>17323.8</v>
      </c>
      <c r="F21" s="85">
        <f t="shared" si="0"/>
        <v>-119.5</v>
      </c>
      <c r="G21" s="90">
        <v>-119.5</v>
      </c>
      <c r="H21" s="85"/>
      <c r="I21" s="90">
        <f t="shared" si="1"/>
        <v>17204.3</v>
      </c>
      <c r="J21" s="88"/>
    </row>
    <row r="22" spans="1:10" s="3" customFormat="1" ht="46.5" customHeight="1">
      <c r="A22" s="35"/>
      <c r="B22" s="35" t="s">
        <v>163</v>
      </c>
      <c r="C22" s="89" t="s">
        <v>158</v>
      </c>
      <c r="D22" s="89" t="s">
        <v>164</v>
      </c>
      <c r="E22" s="20">
        <v>887.5</v>
      </c>
      <c r="F22" s="85">
        <f t="shared" si="0"/>
        <v>0</v>
      </c>
      <c r="G22" s="90"/>
      <c r="H22" s="85"/>
      <c r="I22" s="90">
        <f t="shared" si="1"/>
        <v>887.5</v>
      </c>
      <c r="J22" s="88"/>
    </row>
    <row r="23" spans="1:10" s="3" customFormat="1" ht="17.25" customHeight="1">
      <c r="A23" s="35"/>
      <c r="B23" s="91" t="s">
        <v>165</v>
      </c>
      <c r="C23" s="89" t="s">
        <v>158</v>
      </c>
      <c r="D23" s="89" t="s">
        <v>166</v>
      </c>
      <c r="E23" s="20">
        <v>2151.9</v>
      </c>
      <c r="F23" s="90">
        <f t="shared" si="0"/>
        <v>0</v>
      </c>
      <c r="G23" s="90">
        <v>0</v>
      </c>
      <c r="H23" s="85"/>
      <c r="I23" s="90">
        <f t="shared" si="1"/>
        <v>2151.9</v>
      </c>
      <c r="J23" s="88"/>
    </row>
    <row r="24" spans="1:10" s="84" customFormat="1" ht="15.75" customHeight="1">
      <c r="A24" s="14"/>
      <c r="B24" s="35" t="s">
        <v>167</v>
      </c>
      <c r="C24" s="89" t="s">
        <v>158</v>
      </c>
      <c r="D24" s="89" t="s">
        <v>168</v>
      </c>
      <c r="E24" s="20">
        <v>24000.5</v>
      </c>
      <c r="F24" s="20">
        <f>SUM(G24:H24)</f>
        <v>0</v>
      </c>
      <c r="G24" s="20">
        <v>0</v>
      </c>
      <c r="H24" s="20">
        <v>0</v>
      </c>
      <c r="I24" s="90">
        <f t="shared" si="1"/>
        <v>24000.5</v>
      </c>
      <c r="J24" s="88"/>
    </row>
    <row r="25" spans="1:10" s="3" customFormat="1" ht="31.5" customHeight="1">
      <c r="A25" s="14" t="s">
        <v>169</v>
      </c>
      <c r="B25" s="14" t="s">
        <v>170</v>
      </c>
      <c r="C25" s="86" t="s">
        <v>171</v>
      </c>
      <c r="D25" s="86"/>
      <c r="E25" s="15">
        <f>SUM(E26:E28)</f>
        <v>3047.6</v>
      </c>
      <c r="F25" s="87">
        <f t="shared" si="0"/>
        <v>0</v>
      </c>
      <c r="G25" s="83">
        <f>SUM(G26:G28)</f>
        <v>0</v>
      </c>
      <c r="H25" s="85"/>
      <c r="I25" s="83">
        <f t="shared" si="1"/>
        <v>3047.6</v>
      </c>
      <c r="J25" s="88"/>
    </row>
    <row r="26" spans="1:10" s="3" customFormat="1" ht="32.25" customHeight="1">
      <c r="A26" s="14"/>
      <c r="B26" s="35" t="s">
        <v>172</v>
      </c>
      <c r="C26" s="89" t="s">
        <v>171</v>
      </c>
      <c r="D26" s="89" t="s">
        <v>173</v>
      </c>
      <c r="E26" s="20">
        <v>2407.6</v>
      </c>
      <c r="F26" s="85">
        <f t="shared" si="0"/>
        <v>0</v>
      </c>
      <c r="G26" s="90">
        <v>0</v>
      </c>
      <c r="H26" s="85"/>
      <c r="I26" s="90">
        <f t="shared" si="1"/>
        <v>2407.6</v>
      </c>
      <c r="J26" s="88"/>
    </row>
    <row r="27" spans="1:10" s="3" customFormat="1" ht="18" customHeight="1">
      <c r="A27" s="14"/>
      <c r="B27" s="35" t="s">
        <v>174</v>
      </c>
      <c r="C27" s="89" t="s">
        <v>171</v>
      </c>
      <c r="D27" s="89" t="s">
        <v>175</v>
      </c>
      <c r="E27" s="20">
        <v>100</v>
      </c>
      <c r="F27" s="85"/>
      <c r="G27" s="90"/>
      <c r="H27" s="85"/>
      <c r="I27" s="90">
        <f t="shared" si="1"/>
        <v>100</v>
      </c>
      <c r="J27" s="88"/>
    </row>
    <row r="28" spans="1:10" s="3" customFormat="1" ht="33" customHeight="1">
      <c r="A28" s="35"/>
      <c r="B28" s="35" t="s">
        <v>176</v>
      </c>
      <c r="C28" s="89" t="s">
        <v>171</v>
      </c>
      <c r="D28" s="89" t="s">
        <v>177</v>
      </c>
      <c r="E28" s="20">
        <v>540</v>
      </c>
      <c r="F28" s="85">
        <f t="shared" si="0"/>
        <v>0</v>
      </c>
      <c r="G28" s="90">
        <v>0</v>
      </c>
      <c r="H28" s="85"/>
      <c r="I28" s="90">
        <f t="shared" si="1"/>
        <v>540</v>
      </c>
      <c r="J28" s="88"/>
    </row>
    <row r="29" spans="1:10" s="3" customFormat="1" ht="15.75" customHeight="1" hidden="1">
      <c r="A29" s="35"/>
      <c r="B29" s="14" t="s">
        <v>178</v>
      </c>
      <c r="C29" s="86" t="s">
        <v>162</v>
      </c>
      <c r="D29" s="86"/>
      <c r="E29" s="20">
        <f>SUM(E30)</f>
        <v>0</v>
      </c>
      <c r="F29" s="85">
        <f t="shared" si="0"/>
        <v>0</v>
      </c>
      <c r="G29" s="90">
        <v>0</v>
      </c>
      <c r="H29" s="85"/>
      <c r="I29" s="83">
        <f t="shared" si="1"/>
        <v>0</v>
      </c>
      <c r="J29" s="88"/>
    </row>
    <row r="30" spans="1:10" s="3" customFormat="1" ht="15.75" customHeight="1" hidden="1">
      <c r="A30" s="35"/>
      <c r="B30" s="35" t="s">
        <v>179</v>
      </c>
      <c r="C30" s="89" t="s">
        <v>162</v>
      </c>
      <c r="D30" s="89" t="s">
        <v>180</v>
      </c>
      <c r="E30" s="20">
        <v>0</v>
      </c>
      <c r="F30" s="85">
        <f t="shared" si="0"/>
        <v>0</v>
      </c>
      <c r="G30" s="90">
        <v>0</v>
      </c>
      <c r="H30" s="85"/>
      <c r="I30" s="83">
        <f t="shared" si="1"/>
        <v>0</v>
      </c>
      <c r="J30" s="88"/>
    </row>
    <row r="31" spans="1:10" s="3" customFormat="1" ht="15.75" customHeight="1">
      <c r="A31" s="14" t="s">
        <v>181</v>
      </c>
      <c r="B31" s="14" t="s">
        <v>178</v>
      </c>
      <c r="C31" s="86" t="s">
        <v>162</v>
      </c>
      <c r="D31" s="86"/>
      <c r="E31" s="15">
        <f>SUM(E32:E34)</f>
        <v>32593.6</v>
      </c>
      <c r="F31" s="15">
        <f>SUM(F32:F34)</f>
        <v>-3243.9</v>
      </c>
      <c r="G31" s="15">
        <f>SUM(G32:G34)</f>
        <v>-3243.9</v>
      </c>
      <c r="H31" s="15">
        <f>SUM(H32:H34)</f>
        <v>0</v>
      </c>
      <c r="I31" s="15">
        <f>SUM(I32:I34)</f>
        <v>29349.699999999997</v>
      </c>
      <c r="J31" s="88"/>
    </row>
    <row r="32" spans="1:10" s="3" customFormat="1" ht="15.75" customHeight="1">
      <c r="A32" s="14"/>
      <c r="B32" s="35" t="s">
        <v>182</v>
      </c>
      <c r="C32" s="89" t="s">
        <v>162</v>
      </c>
      <c r="D32" s="89" t="s">
        <v>183</v>
      </c>
      <c r="E32" s="20">
        <v>0</v>
      </c>
      <c r="F32" s="20">
        <f>SUM(G32:H32)</f>
        <v>370</v>
      </c>
      <c r="G32" s="20">
        <v>370</v>
      </c>
      <c r="H32" s="20">
        <v>0</v>
      </c>
      <c r="I32" s="90">
        <f>SUM(E32+F32)</f>
        <v>370</v>
      </c>
      <c r="J32" s="88"/>
    </row>
    <row r="33" spans="1:10" s="3" customFormat="1" ht="15" customHeight="1">
      <c r="A33" s="14"/>
      <c r="B33" s="35" t="s">
        <v>184</v>
      </c>
      <c r="C33" s="89" t="s">
        <v>162</v>
      </c>
      <c r="D33" s="89" t="s">
        <v>173</v>
      </c>
      <c r="E33" s="20">
        <v>28912.5</v>
      </c>
      <c r="F33" s="20">
        <f>SUM(G33:H33)</f>
        <v>-3613.9</v>
      </c>
      <c r="G33" s="20">
        <v>-3613.9</v>
      </c>
      <c r="H33" s="20">
        <v>0</v>
      </c>
      <c r="I33" s="90">
        <f t="shared" si="1"/>
        <v>25298.6</v>
      </c>
      <c r="J33" s="88"/>
    </row>
    <row r="34" spans="1:10" s="3" customFormat="1" ht="16.5" customHeight="1">
      <c r="A34" s="35"/>
      <c r="B34" s="35" t="s">
        <v>179</v>
      </c>
      <c r="C34" s="89" t="s">
        <v>162</v>
      </c>
      <c r="D34" s="89" t="s">
        <v>180</v>
      </c>
      <c r="E34" s="20">
        <v>3681.1</v>
      </c>
      <c r="F34" s="90">
        <f t="shared" si="0"/>
        <v>0</v>
      </c>
      <c r="G34" s="90">
        <v>0</v>
      </c>
      <c r="H34" s="90">
        <v>0</v>
      </c>
      <c r="I34" s="90">
        <f t="shared" si="1"/>
        <v>3681.1</v>
      </c>
      <c r="J34" s="88"/>
    </row>
    <row r="35" spans="1:10" s="84" customFormat="1" ht="15" customHeight="1">
      <c r="A35" s="14" t="s">
        <v>185</v>
      </c>
      <c r="B35" s="14" t="s">
        <v>186</v>
      </c>
      <c r="C35" s="86" t="s">
        <v>187</v>
      </c>
      <c r="D35" s="86"/>
      <c r="E35" s="15">
        <f>SUM(E37:E39)</f>
        <v>32037.7</v>
      </c>
      <c r="F35" s="15">
        <f>SUM(F37:F39)</f>
        <v>3243.8999999999996</v>
      </c>
      <c r="G35" s="15">
        <f>SUM(G37:G39)</f>
        <v>3243.8999999999996</v>
      </c>
      <c r="H35" s="15">
        <f>SUM(H37:H39)</f>
        <v>0</v>
      </c>
      <c r="I35" s="83">
        <f t="shared" si="1"/>
        <v>35281.6</v>
      </c>
      <c r="J35" s="88"/>
    </row>
    <row r="36" spans="1:10" s="3" customFormat="1" ht="14.25" customHeight="1" hidden="1">
      <c r="A36" s="35"/>
      <c r="B36" s="35" t="s">
        <v>188</v>
      </c>
      <c r="C36" s="89" t="s">
        <v>187</v>
      </c>
      <c r="D36" s="89" t="s">
        <v>158</v>
      </c>
      <c r="E36" s="20">
        <v>0</v>
      </c>
      <c r="F36" s="90">
        <f t="shared" si="0"/>
        <v>0</v>
      </c>
      <c r="G36" s="90">
        <v>0</v>
      </c>
      <c r="H36" s="90">
        <v>0</v>
      </c>
      <c r="I36" s="83">
        <f t="shared" si="1"/>
        <v>0</v>
      </c>
      <c r="J36" s="88"/>
    </row>
    <row r="37" spans="1:10" s="3" customFormat="1" ht="15.75" customHeight="1">
      <c r="A37" s="14"/>
      <c r="B37" s="35" t="s">
        <v>189</v>
      </c>
      <c r="C37" s="89" t="s">
        <v>187</v>
      </c>
      <c r="D37" s="89" t="s">
        <v>160</v>
      </c>
      <c r="E37" s="20">
        <v>9827.7</v>
      </c>
      <c r="F37" s="90">
        <f t="shared" si="0"/>
        <v>-1169.8</v>
      </c>
      <c r="G37" s="90">
        <v>-1169.8</v>
      </c>
      <c r="H37" s="90">
        <v>0</v>
      </c>
      <c r="I37" s="90">
        <f t="shared" si="1"/>
        <v>8657.900000000001</v>
      </c>
      <c r="J37" s="88"/>
    </row>
    <row r="38" spans="1:10" s="3" customFormat="1" ht="16.5" customHeight="1">
      <c r="A38" s="14"/>
      <c r="B38" s="35" t="s">
        <v>190</v>
      </c>
      <c r="C38" s="89" t="s">
        <v>187</v>
      </c>
      <c r="D38" s="89" t="s">
        <v>171</v>
      </c>
      <c r="E38" s="20">
        <v>14710</v>
      </c>
      <c r="F38" s="90">
        <f t="shared" si="0"/>
        <v>4413.7</v>
      </c>
      <c r="G38" s="90">
        <v>4413.7</v>
      </c>
      <c r="H38" s="90">
        <v>0</v>
      </c>
      <c r="I38" s="90">
        <f t="shared" si="1"/>
        <v>19123.7</v>
      </c>
      <c r="J38" s="88"/>
    </row>
    <row r="39" spans="1:10" s="3" customFormat="1" ht="30.75" customHeight="1">
      <c r="A39" s="14"/>
      <c r="B39" s="91" t="s">
        <v>191</v>
      </c>
      <c r="C39" s="89" t="s">
        <v>187</v>
      </c>
      <c r="D39" s="89" t="s">
        <v>187</v>
      </c>
      <c r="E39" s="20">
        <v>7500</v>
      </c>
      <c r="F39" s="90">
        <f>SUM(G39+H39)</f>
        <v>0</v>
      </c>
      <c r="G39" s="90">
        <v>0</v>
      </c>
      <c r="H39" s="90">
        <v>0</v>
      </c>
      <c r="I39" s="90">
        <f t="shared" si="1"/>
        <v>7500</v>
      </c>
      <c r="J39" s="88"/>
    </row>
    <row r="40" spans="1:10" s="3" customFormat="1" ht="15.75" customHeight="1">
      <c r="A40" s="14" t="s">
        <v>192</v>
      </c>
      <c r="B40" s="14" t="s">
        <v>193</v>
      </c>
      <c r="C40" s="86" t="s">
        <v>166</v>
      </c>
      <c r="D40" s="89"/>
      <c r="E40" s="15">
        <f>SUM(E41)</f>
        <v>1170.3</v>
      </c>
      <c r="F40" s="83">
        <f t="shared" si="0"/>
        <v>0</v>
      </c>
      <c r="G40" s="83">
        <f>SUM(G41)</f>
        <v>0</v>
      </c>
      <c r="H40" s="83"/>
      <c r="I40" s="83">
        <f t="shared" si="1"/>
        <v>1170.3</v>
      </c>
      <c r="J40" s="88"/>
    </row>
    <row r="41" spans="1:10" s="3" customFormat="1" ht="15" customHeight="1">
      <c r="A41" s="14"/>
      <c r="B41" s="35" t="s">
        <v>194</v>
      </c>
      <c r="C41" s="89" t="s">
        <v>166</v>
      </c>
      <c r="D41" s="89" t="s">
        <v>166</v>
      </c>
      <c r="E41" s="20">
        <v>1170.3</v>
      </c>
      <c r="F41" s="90">
        <f t="shared" si="0"/>
        <v>0</v>
      </c>
      <c r="G41" s="90">
        <v>0</v>
      </c>
      <c r="H41" s="90"/>
      <c r="I41" s="90">
        <f t="shared" si="1"/>
        <v>1170.3</v>
      </c>
      <c r="J41" s="88"/>
    </row>
    <row r="42" spans="1:10" s="3" customFormat="1" ht="15" customHeight="1">
      <c r="A42" s="14" t="s">
        <v>195</v>
      </c>
      <c r="B42" s="14" t="s">
        <v>196</v>
      </c>
      <c r="C42" s="86" t="s">
        <v>183</v>
      </c>
      <c r="D42" s="86"/>
      <c r="E42" s="15">
        <f>SUM(E43)</f>
        <v>43576</v>
      </c>
      <c r="F42" s="83">
        <f>SUM(F43)</f>
        <v>0</v>
      </c>
      <c r="G42" s="83">
        <f>SUM(G43)</f>
        <v>0</v>
      </c>
      <c r="H42" s="83">
        <f>SUM(H43)</f>
        <v>0</v>
      </c>
      <c r="I42" s="83">
        <f t="shared" si="1"/>
        <v>43576</v>
      </c>
      <c r="J42" s="88"/>
    </row>
    <row r="43" spans="1:10" s="3" customFormat="1" ht="16.5" customHeight="1">
      <c r="A43" s="14"/>
      <c r="B43" s="35" t="s">
        <v>197</v>
      </c>
      <c r="C43" s="89" t="s">
        <v>183</v>
      </c>
      <c r="D43" s="89" t="s">
        <v>158</v>
      </c>
      <c r="E43" s="20">
        <v>43576</v>
      </c>
      <c r="F43" s="90">
        <f t="shared" si="0"/>
        <v>0</v>
      </c>
      <c r="G43" s="90">
        <v>0</v>
      </c>
      <c r="H43" s="90">
        <v>0</v>
      </c>
      <c r="I43" s="90">
        <f t="shared" si="1"/>
        <v>43576</v>
      </c>
      <c r="J43" s="88"/>
    </row>
    <row r="44" spans="1:10" s="3" customFormat="1" ht="14.25" customHeight="1">
      <c r="A44" s="14" t="s">
        <v>198</v>
      </c>
      <c r="B44" s="14" t="s">
        <v>199</v>
      </c>
      <c r="C44" s="86" t="s">
        <v>175</v>
      </c>
      <c r="D44" s="89"/>
      <c r="E44" s="15">
        <f>SUM(E45)</f>
        <v>6763.8</v>
      </c>
      <c r="F44" s="83">
        <f t="shared" si="0"/>
        <v>0</v>
      </c>
      <c r="G44" s="83">
        <f>SUM(G45)</f>
        <v>0</v>
      </c>
      <c r="H44" s="83">
        <f>SUM(H45)</f>
        <v>0</v>
      </c>
      <c r="I44" s="83">
        <f t="shared" si="1"/>
        <v>6763.8</v>
      </c>
      <c r="J44" s="88"/>
    </row>
    <row r="45" spans="1:10" s="84" customFormat="1" ht="16.5" customHeight="1">
      <c r="A45" s="14"/>
      <c r="B45" s="3" t="s">
        <v>200</v>
      </c>
      <c r="C45" s="89" t="s">
        <v>175</v>
      </c>
      <c r="D45" s="89" t="s">
        <v>171</v>
      </c>
      <c r="E45" s="20">
        <v>6763.8</v>
      </c>
      <c r="F45" s="90">
        <f t="shared" si="0"/>
        <v>0</v>
      </c>
      <c r="G45" s="90">
        <v>0</v>
      </c>
      <c r="H45" s="90">
        <v>0</v>
      </c>
      <c r="I45" s="90">
        <f t="shared" si="1"/>
        <v>6763.8</v>
      </c>
      <c r="J45" s="88"/>
    </row>
    <row r="46" spans="1:10" s="84" customFormat="1" ht="16.5" customHeight="1">
      <c r="A46" s="14" t="s">
        <v>201</v>
      </c>
      <c r="B46" s="14" t="s">
        <v>202</v>
      </c>
      <c r="C46" s="86" t="s">
        <v>203</v>
      </c>
      <c r="D46" s="89"/>
      <c r="E46" s="15">
        <f>SUM(E47)</f>
        <v>10921.2</v>
      </c>
      <c r="F46" s="83">
        <f>SUM(G46+H46)</f>
        <v>140.7</v>
      </c>
      <c r="G46" s="83">
        <f>SUM(G47)</f>
        <v>0</v>
      </c>
      <c r="H46" s="83">
        <f>SUM(H47)</f>
        <v>140.7</v>
      </c>
      <c r="I46" s="83">
        <f t="shared" si="1"/>
        <v>11061.900000000001</v>
      </c>
      <c r="J46" s="88"/>
    </row>
    <row r="47" spans="1:10" s="84" customFormat="1" ht="15" customHeight="1">
      <c r="A47" s="14"/>
      <c r="B47" s="35" t="s">
        <v>204</v>
      </c>
      <c r="C47" s="89" t="s">
        <v>203</v>
      </c>
      <c r="D47" s="89" t="s">
        <v>158</v>
      </c>
      <c r="E47" s="20">
        <v>10921.2</v>
      </c>
      <c r="F47" s="90">
        <f>SUM(G47+H47)</f>
        <v>140.7</v>
      </c>
      <c r="G47" s="90">
        <v>0</v>
      </c>
      <c r="H47" s="90">
        <v>140.7</v>
      </c>
      <c r="I47" s="90">
        <f t="shared" si="1"/>
        <v>11061.900000000001</v>
      </c>
      <c r="J47" s="88"/>
    </row>
    <row r="48" spans="1:10" s="84" customFormat="1" ht="30" customHeight="1">
      <c r="A48" s="14" t="s">
        <v>205</v>
      </c>
      <c r="B48" s="14" t="s">
        <v>206</v>
      </c>
      <c r="C48" s="86" t="s">
        <v>168</v>
      </c>
      <c r="D48" s="86"/>
      <c r="E48" s="15">
        <f>SUM(E49)</f>
        <v>600</v>
      </c>
      <c r="F48" s="83"/>
      <c r="G48" s="83"/>
      <c r="H48" s="83"/>
      <c r="I48" s="83">
        <f t="shared" si="1"/>
        <v>600</v>
      </c>
      <c r="J48" s="88"/>
    </row>
    <row r="49" spans="1:10" s="84" customFormat="1" ht="30" customHeight="1">
      <c r="A49" s="14"/>
      <c r="B49" s="35" t="s">
        <v>207</v>
      </c>
      <c r="C49" s="89" t="s">
        <v>168</v>
      </c>
      <c r="D49" s="89" t="s">
        <v>158</v>
      </c>
      <c r="E49" s="20">
        <v>600</v>
      </c>
      <c r="F49" s="90"/>
      <c r="G49" s="90"/>
      <c r="H49" s="90"/>
      <c r="I49" s="90">
        <f t="shared" si="1"/>
        <v>600</v>
      </c>
      <c r="J49" s="88"/>
    </row>
    <row r="50" spans="1:9" ht="15" customHeight="1">
      <c r="A50" s="14"/>
      <c r="B50" s="92"/>
      <c r="C50" s="93"/>
      <c r="D50" s="93"/>
      <c r="E50" s="92"/>
      <c r="F50" s="92"/>
      <c r="G50" s="92"/>
      <c r="H50" s="94"/>
      <c r="I50" s="94"/>
    </row>
    <row r="51" spans="1:9" ht="12.75">
      <c r="A51" s="95"/>
      <c r="B51" s="96"/>
      <c r="C51" s="97"/>
      <c r="D51" s="97"/>
      <c r="E51" s="98"/>
      <c r="F51" s="98"/>
      <c r="G51" s="96"/>
      <c r="H51" s="99"/>
      <c r="I51" s="99"/>
    </row>
    <row r="52" spans="1:9" s="50" customFormat="1" ht="14.25" customHeight="1">
      <c r="A52" s="100" t="s">
        <v>128</v>
      </c>
      <c r="B52" s="100"/>
      <c r="C52" s="100"/>
      <c r="D52" s="101"/>
      <c r="E52" s="102"/>
      <c r="F52" s="103"/>
      <c r="G52" s="104"/>
      <c r="H52" s="105"/>
      <c r="I52" s="105"/>
    </row>
    <row r="53" spans="1:9" s="50" customFormat="1" ht="16.5" customHeight="1">
      <c r="A53" s="106" t="s">
        <v>2</v>
      </c>
      <c r="B53" s="106"/>
      <c r="C53" s="107"/>
      <c r="D53" s="108"/>
      <c r="E53" s="105"/>
      <c r="F53" s="108"/>
      <c r="G53" s="104"/>
      <c r="H53" s="105"/>
      <c r="I53" s="105"/>
    </row>
    <row r="54" spans="1:9" s="50" customFormat="1" ht="17.25" customHeight="1">
      <c r="A54" s="109" t="s">
        <v>208</v>
      </c>
      <c r="B54" s="109"/>
      <c r="C54" s="109"/>
      <c r="D54" s="109"/>
      <c r="E54" s="109"/>
      <c r="F54" s="109"/>
      <c r="G54" s="104"/>
      <c r="H54" s="105"/>
      <c r="I54" s="105"/>
    </row>
    <row r="55" spans="1:9" s="50" customFormat="1" ht="18.75" customHeight="1">
      <c r="A55" s="110"/>
      <c r="B55" s="111"/>
      <c r="C55" s="112"/>
      <c r="D55" s="112"/>
      <c r="E55" s="112"/>
      <c r="F55" s="112"/>
      <c r="G55" s="112"/>
      <c r="H55" s="105"/>
      <c r="I55" s="105"/>
    </row>
    <row r="56" spans="1:9" s="50" customFormat="1" ht="12.75">
      <c r="A56" s="110"/>
      <c r="B56" s="111"/>
      <c r="C56" s="111"/>
      <c r="D56" s="111"/>
      <c r="E56" s="96"/>
      <c r="F56" s="104"/>
      <c r="G56" s="104"/>
      <c r="H56" s="105"/>
      <c r="I56" s="105"/>
    </row>
    <row r="57" spans="1:9" s="50" customFormat="1" ht="12.75">
      <c r="A57" s="110"/>
      <c r="B57" s="111"/>
      <c r="C57" s="111"/>
      <c r="D57" s="111"/>
      <c r="E57" s="96"/>
      <c r="F57" s="104"/>
      <c r="G57" s="104"/>
      <c r="H57" s="105"/>
      <c r="I57" s="105"/>
    </row>
    <row r="58" spans="1:9" s="50" customFormat="1" ht="12.75">
      <c r="A58" s="106"/>
      <c r="B58" s="103"/>
      <c r="C58" s="103"/>
      <c r="D58" s="103"/>
      <c r="E58" s="105"/>
      <c r="F58" s="113"/>
      <c r="G58" s="113"/>
      <c r="H58" s="105"/>
      <c r="I58" s="105"/>
    </row>
    <row r="59" spans="1:9" s="50" customFormat="1" ht="12.75">
      <c r="A59" s="106"/>
      <c r="B59" s="103"/>
      <c r="C59" s="103"/>
      <c r="D59" s="103"/>
      <c r="E59" s="105"/>
      <c r="F59" s="113"/>
      <c r="G59" s="113"/>
      <c r="H59" s="105"/>
      <c r="I59" s="105"/>
    </row>
    <row r="60" spans="1:9" s="50" customFormat="1" ht="12.75">
      <c r="A60" s="106"/>
      <c r="B60" s="103"/>
      <c r="C60" s="103"/>
      <c r="D60" s="103"/>
      <c r="E60" s="105"/>
      <c r="F60" s="113"/>
      <c r="G60" s="113"/>
      <c r="H60" s="105"/>
      <c r="I60" s="105"/>
    </row>
    <row r="61" spans="1:9" s="50" customFormat="1" ht="12.75">
      <c r="A61" s="106"/>
      <c r="B61" s="103"/>
      <c r="C61" s="103"/>
      <c r="D61" s="103"/>
      <c r="E61" s="105"/>
      <c r="F61" s="113"/>
      <c r="G61" s="113"/>
      <c r="H61" s="105"/>
      <c r="I61" s="105"/>
    </row>
    <row r="62" spans="1:9" ht="12.75">
      <c r="A62" s="114"/>
      <c r="B62" s="115"/>
      <c r="C62" s="116"/>
      <c r="D62" s="116"/>
      <c r="E62" s="114"/>
      <c r="F62" s="114"/>
      <c r="G62" s="114"/>
      <c r="H62" s="99"/>
      <c r="I62" s="99"/>
    </row>
    <row r="63" spans="1:9" ht="12.75">
      <c r="A63" s="114"/>
      <c r="B63" s="115"/>
      <c r="C63" s="116"/>
      <c r="D63" s="116"/>
      <c r="E63" s="114"/>
      <c r="F63" s="114"/>
      <c r="G63" s="114"/>
      <c r="H63" s="99"/>
      <c r="I63" s="99"/>
    </row>
    <row r="64" spans="1:9" ht="12.75">
      <c r="A64" s="114"/>
      <c r="B64" s="115"/>
      <c r="C64" s="116"/>
      <c r="D64" s="116"/>
      <c r="E64" s="114"/>
      <c r="F64" s="114"/>
      <c r="G64" s="114"/>
      <c r="H64" s="99"/>
      <c r="I64" s="99"/>
    </row>
    <row r="65" spans="1:9" ht="12.75">
      <c r="A65" s="114"/>
      <c r="B65" s="115"/>
      <c r="C65" s="116"/>
      <c r="D65" s="116"/>
      <c r="E65" s="114"/>
      <c r="F65" s="114"/>
      <c r="G65" s="114"/>
      <c r="H65" s="99"/>
      <c r="I65" s="99"/>
    </row>
    <row r="66" spans="1:9" ht="12.75">
      <c r="A66" s="114"/>
      <c r="B66" s="115"/>
      <c r="C66" s="116"/>
      <c r="D66" s="116"/>
      <c r="E66" s="114"/>
      <c r="F66" s="114"/>
      <c r="G66" s="114"/>
      <c r="H66" s="99"/>
      <c r="I66" s="99"/>
    </row>
    <row r="67" spans="1:9" ht="12.75">
      <c r="A67" s="114"/>
      <c r="B67" s="115"/>
      <c r="C67" s="116"/>
      <c r="D67" s="116"/>
      <c r="E67" s="114"/>
      <c r="F67" s="114"/>
      <c r="G67" s="114"/>
      <c r="H67" s="99"/>
      <c r="I67" s="99"/>
    </row>
    <row r="68" spans="1:9" ht="12.75">
      <c r="A68" s="114"/>
      <c r="B68" s="115"/>
      <c r="C68" s="116"/>
      <c r="D68" s="116"/>
      <c r="E68" s="114"/>
      <c r="F68" s="114"/>
      <c r="G68" s="114"/>
      <c r="H68" s="99"/>
      <c r="I68" s="99"/>
    </row>
    <row r="69" spans="1:9" ht="12.75">
      <c r="A69" s="114"/>
      <c r="B69" s="115"/>
      <c r="C69" s="116"/>
      <c r="D69" s="116"/>
      <c r="E69" s="114"/>
      <c r="F69" s="114"/>
      <c r="G69" s="114"/>
      <c r="H69" s="99"/>
      <c r="I69" s="99"/>
    </row>
    <row r="70" spans="1:9" ht="12.75">
      <c r="A70" s="114"/>
      <c r="B70" s="115"/>
      <c r="C70" s="116"/>
      <c r="D70" s="116"/>
      <c r="E70" s="114"/>
      <c r="F70" s="114"/>
      <c r="G70" s="114"/>
      <c r="H70" s="99"/>
      <c r="I70" s="99"/>
    </row>
    <row r="71" spans="1:9" ht="12.75">
      <c r="A71" s="114"/>
      <c r="B71" s="115"/>
      <c r="C71" s="116"/>
      <c r="D71" s="116"/>
      <c r="E71" s="114"/>
      <c r="F71" s="114"/>
      <c r="G71" s="114"/>
      <c r="H71" s="99"/>
      <c r="I71" s="99"/>
    </row>
    <row r="72" spans="1:9" ht="12.75">
      <c r="A72" s="114"/>
      <c r="B72" s="115"/>
      <c r="C72" s="116"/>
      <c r="D72" s="116"/>
      <c r="E72" s="114"/>
      <c r="F72" s="114"/>
      <c r="G72" s="114"/>
      <c r="H72" s="99"/>
      <c r="I72" s="99"/>
    </row>
    <row r="73" spans="1:9" ht="12.75">
      <c r="A73" s="114"/>
      <c r="B73" s="115"/>
      <c r="C73" s="116"/>
      <c r="D73" s="116"/>
      <c r="E73" s="114"/>
      <c r="F73" s="114"/>
      <c r="G73" s="114"/>
      <c r="H73" s="99"/>
      <c r="I73" s="99"/>
    </row>
    <row r="74" spans="1:9" ht="12.75">
      <c r="A74" s="114"/>
      <c r="B74" s="115"/>
      <c r="C74" s="116"/>
      <c r="D74" s="116"/>
      <c r="E74" s="114"/>
      <c r="F74" s="114"/>
      <c r="G74" s="114"/>
      <c r="H74" s="99"/>
      <c r="I74" s="99"/>
    </row>
    <row r="75" spans="1:9" ht="12.75">
      <c r="A75" s="114"/>
      <c r="B75" s="115"/>
      <c r="C75" s="116"/>
      <c r="D75" s="116"/>
      <c r="E75" s="114"/>
      <c r="F75" s="114"/>
      <c r="G75" s="114"/>
      <c r="H75" s="99"/>
      <c r="I75" s="99"/>
    </row>
    <row r="76" spans="1:9" ht="12.75">
      <c r="A76" s="114"/>
      <c r="B76" s="115"/>
      <c r="C76" s="116"/>
      <c r="D76" s="116"/>
      <c r="E76" s="114"/>
      <c r="F76" s="114"/>
      <c r="G76" s="114"/>
      <c r="H76" s="99"/>
      <c r="I76" s="99"/>
    </row>
    <row r="77" spans="1:9" ht="12.75">
      <c r="A77" s="114"/>
      <c r="B77" s="115"/>
      <c r="C77" s="116"/>
      <c r="D77" s="116"/>
      <c r="E77" s="114"/>
      <c r="F77" s="114"/>
      <c r="G77" s="114"/>
      <c r="H77" s="99"/>
      <c r="I77" s="99"/>
    </row>
    <row r="78" spans="1:9" ht="12.75">
      <c r="A78" s="114"/>
      <c r="B78" s="115"/>
      <c r="C78" s="116"/>
      <c r="D78" s="116"/>
      <c r="E78" s="114"/>
      <c r="F78" s="114"/>
      <c r="G78" s="114"/>
      <c r="H78" s="99"/>
      <c r="I78" s="99"/>
    </row>
    <row r="79" spans="1:9" ht="12.75">
      <c r="A79" s="114"/>
      <c r="B79" s="115"/>
      <c r="C79" s="116"/>
      <c r="D79" s="116"/>
      <c r="E79" s="114"/>
      <c r="F79" s="114"/>
      <c r="G79" s="114"/>
      <c r="H79" s="99"/>
      <c r="I79" s="99"/>
    </row>
    <row r="80" spans="1:9" ht="12.75">
      <c r="A80" s="114"/>
      <c r="B80" s="115"/>
      <c r="C80" s="116"/>
      <c r="D80" s="116"/>
      <c r="E80" s="114"/>
      <c r="F80" s="114"/>
      <c r="G80" s="114"/>
      <c r="H80" s="99"/>
      <c r="I80" s="99"/>
    </row>
    <row r="81" spans="1:9" ht="12.75">
      <c r="A81" s="114"/>
      <c r="B81" s="115"/>
      <c r="C81" s="116"/>
      <c r="D81" s="116"/>
      <c r="E81" s="114"/>
      <c r="F81" s="114"/>
      <c r="G81" s="114"/>
      <c r="H81" s="99"/>
      <c r="I81" s="99"/>
    </row>
    <row r="82" spans="1:9" ht="12.75">
      <c r="A82" s="114"/>
      <c r="B82" s="115"/>
      <c r="C82" s="116"/>
      <c r="D82" s="116"/>
      <c r="E82" s="114"/>
      <c r="F82" s="114"/>
      <c r="G82" s="114"/>
      <c r="H82" s="99"/>
      <c r="I82" s="99"/>
    </row>
    <row r="83" spans="1:9" ht="12.75">
      <c r="A83" s="114"/>
      <c r="B83" s="115"/>
      <c r="C83" s="116"/>
      <c r="D83" s="116"/>
      <c r="E83" s="114"/>
      <c r="F83" s="114"/>
      <c r="G83" s="114"/>
      <c r="H83" s="99"/>
      <c r="I83" s="99"/>
    </row>
    <row r="84" spans="1:9" ht="12.75">
      <c r="A84" s="114"/>
      <c r="B84" s="115"/>
      <c r="C84" s="116"/>
      <c r="D84" s="116"/>
      <c r="E84" s="114"/>
      <c r="F84" s="114"/>
      <c r="G84" s="114"/>
      <c r="H84" s="99"/>
      <c r="I84" s="99"/>
    </row>
    <row r="85" spans="1:9" ht="12.75">
      <c r="A85" s="114"/>
      <c r="B85" s="115"/>
      <c r="C85" s="116"/>
      <c r="D85" s="116"/>
      <c r="E85" s="114"/>
      <c r="F85" s="114"/>
      <c r="G85" s="114"/>
      <c r="H85" s="99"/>
      <c r="I85" s="99"/>
    </row>
    <row r="86" spans="1:9" ht="12.75">
      <c r="A86" s="114"/>
      <c r="B86" s="115"/>
      <c r="C86" s="116"/>
      <c r="D86" s="116"/>
      <c r="E86" s="114"/>
      <c r="F86" s="114"/>
      <c r="G86" s="114"/>
      <c r="H86" s="99"/>
      <c r="I86" s="99"/>
    </row>
    <row r="87" spans="1:9" ht="12.75">
      <c r="A87" s="114"/>
      <c r="B87" s="115"/>
      <c r="C87" s="116"/>
      <c r="D87" s="116"/>
      <c r="E87" s="114"/>
      <c r="F87" s="114"/>
      <c r="G87" s="114"/>
      <c r="H87" s="99"/>
      <c r="I87" s="99"/>
    </row>
    <row r="88" spans="1:9" ht="12.75">
      <c r="A88" s="114"/>
      <c r="B88" s="115"/>
      <c r="C88" s="116"/>
      <c r="D88" s="116"/>
      <c r="E88" s="114"/>
      <c r="F88" s="114"/>
      <c r="G88" s="114"/>
      <c r="H88" s="99"/>
      <c r="I88" s="99"/>
    </row>
    <row r="89" spans="1:9" ht="12.75">
      <c r="A89" s="114"/>
      <c r="B89" s="115"/>
      <c r="C89" s="116"/>
      <c r="D89" s="116"/>
      <c r="E89" s="114"/>
      <c r="F89" s="114"/>
      <c r="G89" s="114"/>
      <c r="H89" s="99"/>
      <c r="I89" s="99"/>
    </row>
    <row r="90" spans="1:9" ht="12.75">
      <c r="A90" s="114"/>
      <c r="B90" s="115"/>
      <c r="C90" s="116"/>
      <c r="D90" s="116"/>
      <c r="E90" s="114"/>
      <c r="F90" s="114"/>
      <c r="G90" s="114"/>
      <c r="H90" s="99"/>
      <c r="I90" s="99"/>
    </row>
    <row r="91" spans="1:9" ht="12.75">
      <c r="A91" s="114"/>
      <c r="B91" s="115"/>
      <c r="C91" s="116"/>
      <c r="D91" s="116"/>
      <c r="E91" s="114"/>
      <c r="F91" s="114"/>
      <c r="G91" s="114"/>
      <c r="H91" s="99"/>
      <c r="I91" s="99"/>
    </row>
    <row r="92" spans="1:9" ht="12.75">
      <c r="A92" s="114"/>
      <c r="B92" s="115"/>
      <c r="C92" s="116"/>
      <c r="D92" s="116"/>
      <c r="E92" s="114"/>
      <c r="F92" s="114"/>
      <c r="G92" s="114"/>
      <c r="H92" s="99"/>
      <c r="I92" s="99"/>
    </row>
    <row r="93" spans="1:9" ht="12.75">
      <c r="A93" s="114"/>
      <c r="B93" s="115"/>
      <c r="C93" s="116"/>
      <c r="D93" s="116"/>
      <c r="E93" s="114"/>
      <c r="F93" s="114"/>
      <c r="G93" s="114"/>
      <c r="H93" s="99"/>
      <c r="I93" s="99"/>
    </row>
    <row r="94" spans="1:9" ht="12.75">
      <c r="A94" s="114"/>
      <c r="B94" s="115"/>
      <c r="C94" s="116"/>
      <c r="D94" s="116"/>
      <c r="E94" s="114"/>
      <c r="F94" s="114"/>
      <c r="G94" s="114"/>
      <c r="H94" s="99"/>
      <c r="I94" s="99"/>
    </row>
    <row r="95" spans="1:9" ht="12.75">
      <c r="A95" s="114"/>
      <c r="B95" s="115"/>
      <c r="C95" s="116"/>
      <c r="D95" s="116"/>
      <c r="E95" s="114"/>
      <c r="F95" s="114"/>
      <c r="G95" s="114"/>
      <c r="H95" s="99"/>
      <c r="I95" s="99"/>
    </row>
    <row r="96" spans="1:9" ht="12.75">
      <c r="A96" s="114"/>
      <c r="B96" s="115"/>
      <c r="C96" s="116"/>
      <c r="D96" s="116"/>
      <c r="E96" s="114"/>
      <c r="F96" s="114"/>
      <c r="G96" s="114"/>
      <c r="H96" s="99"/>
      <c r="I96" s="99"/>
    </row>
    <row r="97" spans="1:9" ht="12.75">
      <c r="A97" s="114"/>
      <c r="B97" s="115"/>
      <c r="C97" s="116"/>
      <c r="D97" s="116"/>
      <c r="E97" s="114"/>
      <c r="F97" s="114"/>
      <c r="G97" s="114"/>
      <c r="H97" s="99"/>
      <c r="I97" s="99"/>
    </row>
    <row r="98" spans="1:9" ht="12.75">
      <c r="A98" s="114"/>
      <c r="B98" s="115"/>
      <c r="C98" s="116"/>
      <c r="D98" s="116"/>
      <c r="E98" s="114"/>
      <c r="F98" s="114"/>
      <c r="G98" s="114"/>
      <c r="H98" s="99"/>
      <c r="I98" s="99"/>
    </row>
    <row r="99" spans="1:9" ht="12.75">
      <c r="A99" s="114"/>
      <c r="B99" s="115"/>
      <c r="C99" s="116"/>
      <c r="D99" s="116"/>
      <c r="E99" s="114"/>
      <c r="F99" s="114"/>
      <c r="G99" s="114"/>
      <c r="H99" s="99"/>
      <c r="I99" s="99"/>
    </row>
    <row r="100" spans="1:9" ht="12.75">
      <c r="A100" s="114"/>
      <c r="B100" s="115"/>
      <c r="C100" s="116"/>
      <c r="D100" s="116"/>
      <c r="E100" s="114"/>
      <c r="F100" s="114"/>
      <c r="G100" s="114"/>
      <c r="H100" s="99"/>
      <c r="I100" s="99"/>
    </row>
    <row r="101" spans="1:9" ht="12.75">
      <c r="A101" s="114"/>
      <c r="B101" s="115"/>
      <c r="C101" s="116"/>
      <c r="D101" s="116"/>
      <c r="E101" s="114"/>
      <c r="F101" s="114"/>
      <c r="G101" s="114"/>
      <c r="H101" s="99"/>
      <c r="I101" s="99"/>
    </row>
    <row r="102" spans="1:9" ht="12.75">
      <c r="A102" s="114"/>
      <c r="B102" s="115"/>
      <c r="C102" s="116"/>
      <c r="D102" s="116"/>
      <c r="E102" s="114"/>
      <c r="F102" s="114"/>
      <c r="G102" s="114"/>
      <c r="H102" s="99"/>
      <c r="I102" s="99"/>
    </row>
    <row r="103" spans="1:9" ht="12.75">
      <c r="A103" s="114"/>
      <c r="B103" s="115"/>
      <c r="C103" s="116"/>
      <c r="D103" s="116"/>
      <c r="E103" s="114"/>
      <c r="F103" s="114"/>
      <c r="G103" s="114"/>
      <c r="H103" s="99"/>
      <c r="I103" s="99"/>
    </row>
    <row r="104" spans="1:9" ht="12.75">
      <c r="A104" s="114"/>
      <c r="B104" s="115"/>
      <c r="C104" s="116"/>
      <c r="D104" s="116"/>
      <c r="E104" s="114"/>
      <c r="F104" s="114"/>
      <c r="G104" s="114"/>
      <c r="H104" s="99"/>
      <c r="I104" s="99"/>
    </row>
    <row r="105" spans="1:9" ht="12.75">
      <c r="A105" s="114"/>
      <c r="B105" s="115"/>
      <c r="C105" s="116"/>
      <c r="D105" s="116"/>
      <c r="E105" s="114"/>
      <c r="F105" s="114"/>
      <c r="G105" s="114"/>
      <c r="H105" s="99"/>
      <c r="I105" s="99"/>
    </row>
    <row r="106" spans="1:9" ht="12.75">
      <c r="A106" s="114"/>
      <c r="B106" s="115"/>
      <c r="C106" s="116"/>
      <c r="D106" s="116"/>
      <c r="E106" s="114"/>
      <c r="F106" s="114"/>
      <c r="G106" s="114"/>
      <c r="H106" s="99"/>
      <c r="I106" s="99"/>
    </row>
    <row r="107" spans="1:9" ht="12.75">
      <c r="A107" s="114"/>
      <c r="B107" s="115"/>
      <c r="C107" s="116"/>
      <c r="D107" s="116"/>
      <c r="E107" s="114"/>
      <c r="F107" s="114"/>
      <c r="G107" s="114"/>
      <c r="H107" s="99"/>
      <c r="I107" s="99"/>
    </row>
    <row r="108" spans="1:9" ht="12.75">
      <c r="A108" s="114"/>
      <c r="B108" s="115"/>
      <c r="C108" s="116"/>
      <c r="D108" s="116"/>
      <c r="E108" s="114"/>
      <c r="F108" s="114"/>
      <c r="G108" s="114"/>
      <c r="H108" s="99"/>
      <c r="I108" s="99"/>
    </row>
    <row r="109" spans="1:9" ht="12.75">
      <c r="A109" s="114"/>
      <c r="B109" s="115"/>
      <c r="C109" s="116"/>
      <c r="D109" s="116"/>
      <c r="E109" s="114"/>
      <c r="F109" s="114"/>
      <c r="G109" s="114"/>
      <c r="H109" s="99"/>
      <c r="I109" s="99"/>
    </row>
    <row r="110" spans="1:9" ht="12.75">
      <c r="A110" s="114"/>
      <c r="B110" s="115"/>
      <c r="C110" s="116"/>
      <c r="D110" s="116"/>
      <c r="E110" s="114"/>
      <c r="F110" s="114"/>
      <c r="G110" s="114"/>
      <c r="H110" s="99"/>
      <c r="I110" s="99"/>
    </row>
    <row r="111" spans="1:9" ht="12.75">
      <c r="A111" s="114"/>
      <c r="B111" s="115"/>
      <c r="C111" s="116"/>
      <c r="D111" s="116"/>
      <c r="E111" s="114"/>
      <c r="F111" s="114"/>
      <c r="G111" s="114"/>
      <c r="H111" s="99"/>
      <c r="I111" s="99"/>
    </row>
    <row r="112" spans="1:9" ht="12.75">
      <c r="A112" s="114"/>
      <c r="B112" s="115"/>
      <c r="C112" s="116"/>
      <c r="D112" s="116"/>
      <c r="E112" s="114"/>
      <c r="F112" s="114"/>
      <c r="G112" s="114"/>
      <c r="H112" s="99"/>
      <c r="I112" s="99"/>
    </row>
    <row r="113" spans="1:9" ht="12.75">
      <c r="A113" s="114"/>
      <c r="B113" s="115"/>
      <c r="C113" s="116"/>
      <c r="D113" s="116"/>
      <c r="E113" s="114"/>
      <c r="F113" s="114"/>
      <c r="G113" s="114"/>
      <c r="H113" s="99"/>
      <c r="I113" s="99"/>
    </row>
    <row r="114" spans="1:9" ht="12.75">
      <c r="A114" s="114"/>
      <c r="B114" s="115"/>
      <c r="C114" s="116"/>
      <c r="D114" s="116"/>
      <c r="E114" s="114"/>
      <c r="F114" s="114"/>
      <c r="G114" s="114"/>
      <c r="H114" s="99"/>
      <c r="I114" s="99"/>
    </row>
    <row r="115" spans="1:9" ht="12.75">
      <c r="A115" s="114"/>
      <c r="B115" s="115"/>
      <c r="C115" s="116"/>
      <c r="D115" s="116"/>
      <c r="E115" s="114"/>
      <c r="F115" s="114"/>
      <c r="G115" s="114"/>
      <c r="H115" s="99"/>
      <c r="I115" s="99"/>
    </row>
    <row r="116" spans="1:9" ht="12.75">
      <c r="A116" s="114"/>
      <c r="B116" s="115"/>
      <c r="C116" s="116"/>
      <c r="D116" s="116"/>
      <c r="E116" s="114"/>
      <c r="F116" s="114"/>
      <c r="G116" s="114"/>
      <c r="H116" s="99"/>
      <c r="I116" s="99"/>
    </row>
    <row r="117" spans="1:9" ht="12.75">
      <c r="A117" s="114"/>
      <c r="B117" s="115"/>
      <c r="C117" s="116"/>
      <c r="D117" s="116"/>
      <c r="E117" s="114"/>
      <c r="F117" s="114"/>
      <c r="G117" s="114"/>
      <c r="H117" s="99"/>
      <c r="I117" s="99"/>
    </row>
    <row r="118" spans="1:9" ht="12.75">
      <c r="A118" s="114"/>
      <c r="B118" s="115"/>
      <c r="C118" s="116"/>
      <c r="D118" s="116"/>
      <c r="E118" s="114"/>
      <c r="F118" s="114"/>
      <c r="G118" s="114"/>
      <c r="H118" s="99"/>
      <c r="I118" s="99"/>
    </row>
    <row r="119" spans="1:9" ht="12.75">
      <c r="A119" s="114"/>
      <c r="B119" s="115"/>
      <c r="C119" s="116"/>
      <c r="D119" s="116"/>
      <c r="E119" s="114"/>
      <c r="F119" s="114"/>
      <c r="G119" s="114"/>
      <c r="H119" s="99"/>
      <c r="I119" s="99"/>
    </row>
    <row r="120" spans="1:9" ht="12.75">
      <c r="A120" s="114"/>
      <c r="B120" s="115"/>
      <c r="C120" s="116"/>
      <c r="D120" s="116"/>
      <c r="E120" s="114"/>
      <c r="F120" s="114"/>
      <c r="G120" s="114"/>
      <c r="H120" s="99"/>
      <c r="I120" s="99"/>
    </row>
    <row r="121" spans="1:9" ht="12.75">
      <c r="A121" s="114"/>
      <c r="B121" s="115"/>
      <c r="C121" s="116"/>
      <c r="D121" s="116"/>
      <c r="E121" s="114"/>
      <c r="F121" s="114"/>
      <c r="G121" s="114"/>
      <c r="H121" s="99"/>
      <c r="I121" s="99"/>
    </row>
    <row r="122" spans="1:9" ht="12.75">
      <c r="A122" s="114"/>
      <c r="B122" s="115"/>
      <c r="C122" s="116"/>
      <c r="D122" s="116"/>
      <c r="E122" s="114"/>
      <c r="F122" s="114"/>
      <c r="G122" s="114"/>
      <c r="H122" s="99"/>
      <c r="I122" s="99"/>
    </row>
    <row r="123" spans="1:9" ht="12.75">
      <c r="A123" s="99"/>
      <c r="B123" s="117"/>
      <c r="C123" s="118"/>
      <c r="D123" s="118"/>
      <c r="E123" s="99"/>
      <c r="F123" s="99"/>
      <c r="G123" s="99"/>
      <c r="H123" s="99"/>
      <c r="I123" s="99"/>
    </row>
    <row r="124" spans="1:9" ht="12.75">
      <c r="A124" s="99"/>
      <c r="B124" s="117"/>
      <c r="C124" s="118"/>
      <c r="D124" s="118"/>
      <c r="E124" s="99"/>
      <c r="F124" s="99"/>
      <c r="G124" s="99"/>
      <c r="H124" s="99"/>
      <c r="I124" s="99"/>
    </row>
    <row r="125" spans="1:9" ht="12.75">
      <c r="A125" s="99"/>
      <c r="B125" s="117"/>
      <c r="C125" s="118"/>
      <c r="D125" s="118"/>
      <c r="E125" s="99"/>
      <c r="F125" s="99"/>
      <c r="G125" s="99"/>
      <c r="H125" s="99"/>
      <c r="I125" s="99"/>
    </row>
    <row r="126" spans="1:9" ht="12.75">
      <c r="A126" s="99"/>
      <c r="B126" s="117"/>
      <c r="C126" s="118"/>
      <c r="D126" s="118"/>
      <c r="E126" s="99"/>
      <c r="F126" s="99"/>
      <c r="G126" s="99"/>
      <c r="H126" s="99"/>
      <c r="I126" s="99"/>
    </row>
    <row r="127" spans="1:9" ht="12.75">
      <c r="A127" s="99"/>
      <c r="B127" s="117"/>
      <c r="C127" s="118"/>
      <c r="D127" s="118"/>
      <c r="E127" s="99"/>
      <c r="F127" s="99"/>
      <c r="G127" s="99"/>
      <c r="H127" s="99"/>
      <c r="I127" s="99"/>
    </row>
    <row r="128" spans="1:9" ht="12.75">
      <c r="A128" s="99"/>
      <c r="B128" s="117"/>
      <c r="C128" s="118"/>
      <c r="D128" s="118"/>
      <c r="E128" s="99"/>
      <c r="F128" s="99"/>
      <c r="G128" s="99"/>
      <c r="H128" s="99"/>
      <c r="I128" s="99"/>
    </row>
    <row r="129" spans="1:9" ht="12.75">
      <c r="A129" s="99"/>
      <c r="B129" s="117"/>
      <c r="C129" s="118"/>
      <c r="D129" s="118"/>
      <c r="E129" s="99"/>
      <c r="F129" s="99"/>
      <c r="G129" s="99"/>
      <c r="H129" s="99"/>
      <c r="I129" s="99"/>
    </row>
    <row r="130" spans="1:9" ht="12.75">
      <c r="A130" s="99"/>
      <c r="B130" s="117"/>
      <c r="C130" s="118"/>
      <c r="D130" s="118"/>
      <c r="E130" s="99"/>
      <c r="F130" s="99"/>
      <c r="G130" s="99"/>
      <c r="H130" s="99"/>
      <c r="I130" s="99"/>
    </row>
    <row r="131" spans="1:9" ht="12.75">
      <c r="A131" s="99"/>
      <c r="B131" s="117"/>
      <c r="C131" s="118"/>
      <c r="D131" s="118"/>
      <c r="E131" s="99"/>
      <c r="F131" s="99"/>
      <c r="G131" s="99"/>
      <c r="H131" s="99"/>
      <c r="I131" s="99"/>
    </row>
    <row r="132" spans="1:9" ht="12.75">
      <c r="A132" s="99"/>
      <c r="B132" s="117"/>
      <c r="C132" s="118"/>
      <c r="D132" s="118"/>
      <c r="E132" s="99"/>
      <c r="F132" s="99"/>
      <c r="G132" s="99"/>
      <c r="H132" s="99"/>
      <c r="I132" s="99"/>
    </row>
    <row r="133" spans="1:9" ht="12.75">
      <c r="A133" s="99"/>
      <c r="B133" s="117"/>
      <c r="C133" s="118"/>
      <c r="D133" s="118"/>
      <c r="E133" s="99"/>
      <c r="F133" s="99"/>
      <c r="G133" s="99"/>
      <c r="H133" s="99"/>
      <c r="I133" s="99"/>
    </row>
    <row r="134" spans="1:9" ht="12.75">
      <c r="A134" s="99"/>
      <c r="B134" s="117"/>
      <c r="C134" s="118"/>
      <c r="D134" s="118"/>
      <c r="E134" s="99"/>
      <c r="F134" s="99"/>
      <c r="G134" s="99"/>
      <c r="H134" s="99"/>
      <c r="I134" s="99"/>
    </row>
    <row r="135" spans="1:9" ht="12.75">
      <c r="A135" s="99"/>
      <c r="B135" s="117"/>
      <c r="C135" s="118"/>
      <c r="D135" s="118"/>
      <c r="E135" s="99"/>
      <c r="F135" s="99"/>
      <c r="G135" s="99"/>
      <c r="H135" s="99"/>
      <c r="I135" s="99"/>
    </row>
    <row r="136" spans="1:9" ht="12.75">
      <c r="A136" s="99"/>
      <c r="B136" s="117"/>
      <c r="C136" s="118"/>
      <c r="D136" s="118"/>
      <c r="E136" s="99"/>
      <c r="F136" s="99"/>
      <c r="G136" s="99"/>
      <c r="H136" s="99"/>
      <c r="I136" s="99"/>
    </row>
    <row r="137" spans="1:9" ht="12.75">
      <c r="A137" s="99"/>
      <c r="B137" s="117"/>
      <c r="C137" s="118"/>
      <c r="D137" s="118"/>
      <c r="E137" s="99"/>
      <c r="F137" s="99"/>
      <c r="G137" s="99"/>
      <c r="H137" s="99"/>
      <c r="I137" s="99"/>
    </row>
    <row r="138" spans="1:9" ht="12.75">
      <c r="A138" s="99"/>
      <c r="B138" s="117"/>
      <c r="C138" s="118"/>
      <c r="D138" s="118"/>
      <c r="E138" s="99"/>
      <c r="F138" s="99"/>
      <c r="G138" s="99"/>
      <c r="H138" s="99"/>
      <c r="I138" s="99"/>
    </row>
    <row r="139" spans="1:9" ht="12.75">
      <c r="A139" s="99"/>
      <c r="B139" s="117"/>
      <c r="C139" s="118"/>
      <c r="D139" s="118"/>
      <c r="E139" s="99"/>
      <c r="F139" s="99"/>
      <c r="G139" s="99"/>
      <c r="H139" s="99"/>
      <c r="I139" s="99"/>
    </row>
    <row r="140" spans="1:9" ht="12.75">
      <c r="A140" s="99"/>
      <c r="B140" s="117"/>
      <c r="C140" s="118"/>
      <c r="D140" s="118"/>
      <c r="E140" s="99"/>
      <c r="F140" s="99"/>
      <c r="G140" s="99"/>
      <c r="H140" s="99"/>
      <c r="I140" s="99"/>
    </row>
    <row r="141" spans="1:9" ht="12.75">
      <c r="A141" s="99"/>
      <c r="B141" s="117"/>
      <c r="C141" s="118"/>
      <c r="D141" s="118"/>
      <c r="E141" s="99"/>
      <c r="F141" s="99"/>
      <c r="G141" s="99"/>
      <c r="H141" s="99"/>
      <c r="I141" s="99"/>
    </row>
    <row r="142" spans="1:9" ht="12.75">
      <c r="A142" s="99"/>
      <c r="B142" s="117"/>
      <c r="C142" s="118"/>
      <c r="D142" s="118"/>
      <c r="E142" s="99"/>
      <c r="F142" s="99"/>
      <c r="G142" s="99"/>
      <c r="H142" s="99"/>
      <c r="I142" s="99"/>
    </row>
    <row r="143" spans="1:9" ht="12.75">
      <c r="A143" s="99"/>
      <c r="B143" s="117"/>
      <c r="C143" s="118"/>
      <c r="D143" s="118"/>
      <c r="E143" s="99"/>
      <c r="F143" s="99"/>
      <c r="G143" s="99"/>
      <c r="H143" s="99"/>
      <c r="I143" s="99"/>
    </row>
    <row r="144" spans="1:9" ht="12.75">
      <c r="A144" s="99"/>
      <c r="B144" s="117"/>
      <c r="C144" s="118"/>
      <c r="D144" s="118"/>
      <c r="E144" s="99"/>
      <c r="F144" s="99"/>
      <c r="G144" s="99"/>
      <c r="H144" s="99"/>
      <c r="I144" s="99"/>
    </row>
    <row r="145" spans="1:9" ht="12.75">
      <c r="A145" s="99"/>
      <c r="B145" s="117"/>
      <c r="C145" s="118"/>
      <c r="D145" s="118"/>
      <c r="E145" s="99"/>
      <c r="F145" s="99"/>
      <c r="G145" s="99"/>
      <c r="H145" s="99"/>
      <c r="I145" s="99"/>
    </row>
    <row r="146" spans="1:9" ht="12.75">
      <c r="A146" s="99"/>
      <c r="B146" s="117"/>
      <c r="C146" s="118"/>
      <c r="D146" s="118"/>
      <c r="E146" s="99"/>
      <c r="F146" s="99"/>
      <c r="G146" s="99"/>
      <c r="H146" s="99"/>
      <c r="I146" s="99"/>
    </row>
    <row r="147" spans="1:9" ht="12.75">
      <c r="A147" s="99"/>
      <c r="B147" s="117"/>
      <c r="C147" s="118"/>
      <c r="D147" s="118"/>
      <c r="E147" s="99"/>
      <c r="F147" s="99"/>
      <c r="G147" s="99"/>
      <c r="H147" s="99"/>
      <c r="I147" s="99"/>
    </row>
    <row r="148" spans="1:9" ht="12.75">
      <c r="A148" s="99"/>
      <c r="B148" s="117"/>
      <c r="C148" s="118"/>
      <c r="D148" s="118"/>
      <c r="E148" s="99"/>
      <c r="F148" s="99"/>
      <c r="G148" s="99"/>
      <c r="H148" s="99"/>
      <c r="I148" s="99"/>
    </row>
    <row r="149" spans="1:9" ht="12.75">
      <c r="A149" s="99"/>
      <c r="B149" s="117"/>
      <c r="C149" s="118"/>
      <c r="D149" s="118"/>
      <c r="E149" s="99"/>
      <c r="F149" s="99"/>
      <c r="G149" s="99"/>
      <c r="H149" s="99"/>
      <c r="I149" s="99"/>
    </row>
    <row r="150" spans="1:9" ht="12.75">
      <c r="A150" s="99"/>
      <c r="B150" s="117"/>
      <c r="C150" s="118"/>
      <c r="D150" s="118"/>
      <c r="E150" s="99"/>
      <c r="F150" s="99"/>
      <c r="G150" s="99"/>
      <c r="H150" s="99"/>
      <c r="I150" s="99"/>
    </row>
    <row r="151" spans="1:9" ht="12.75">
      <c r="A151" s="99"/>
      <c r="B151" s="117"/>
      <c r="C151" s="118"/>
      <c r="D151" s="118"/>
      <c r="E151" s="99"/>
      <c r="F151" s="99"/>
      <c r="G151" s="99"/>
      <c r="H151" s="99"/>
      <c r="I151" s="99"/>
    </row>
    <row r="152" spans="1:9" ht="12.75">
      <c r="A152" s="99"/>
      <c r="B152" s="117"/>
      <c r="C152" s="118"/>
      <c r="D152" s="118"/>
      <c r="E152" s="99"/>
      <c r="F152" s="99"/>
      <c r="G152" s="99"/>
      <c r="H152" s="99"/>
      <c r="I152" s="99"/>
    </row>
    <row r="153" spans="1:9" ht="12.75">
      <c r="A153" s="99"/>
      <c r="B153" s="117"/>
      <c r="C153" s="118"/>
      <c r="D153" s="118"/>
      <c r="E153" s="99"/>
      <c r="F153" s="99"/>
      <c r="G153" s="99"/>
      <c r="H153" s="99"/>
      <c r="I153" s="99"/>
    </row>
    <row r="154" spans="1:9" ht="12.75">
      <c r="A154" s="99"/>
      <c r="B154" s="117"/>
      <c r="C154" s="118"/>
      <c r="D154" s="118"/>
      <c r="E154" s="99"/>
      <c r="F154" s="99"/>
      <c r="G154" s="99"/>
      <c r="H154" s="99"/>
      <c r="I154" s="99"/>
    </row>
    <row r="155" spans="1:9" ht="12.75">
      <c r="A155" s="99"/>
      <c r="B155" s="117"/>
      <c r="C155" s="118"/>
      <c r="D155" s="118"/>
      <c r="E155" s="99"/>
      <c r="F155" s="99"/>
      <c r="G155" s="99"/>
      <c r="H155" s="99"/>
      <c r="I155" s="99"/>
    </row>
    <row r="156" spans="1:9" ht="12.75">
      <c r="A156" s="99"/>
      <c r="B156" s="117"/>
      <c r="C156" s="118"/>
      <c r="D156" s="118"/>
      <c r="E156" s="99"/>
      <c r="F156" s="99"/>
      <c r="G156" s="99"/>
      <c r="H156" s="99"/>
      <c r="I156" s="99"/>
    </row>
    <row r="157" spans="1:9" ht="12.75">
      <c r="A157" s="99"/>
      <c r="B157" s="117"/>
      <c r="C157" s="118"/>
      <c r="D157" s="118"/>
      <c r="E157" s="99"/>
      <c r="F157" s="99"/>
      <c r="G157" s="99"/>
      <c r="H157" s="99"/>
      <c r="I157" s="99"/>
    </row>
    <row r="158" spans="1:9" ht="12.75">
      <c r="A158" s="99"/>
      <c r="B158" s="117"/>
      <c r="C158" s="118"/>
      <c r="D158" s="118"/>
      <c r="E158" s="99"/>
      <c r="F158" s="99"/>
      <c r="G158" s="99"/>
      <c r="H158" s="99"/>
      <c r="I158" s="99"/>
    </row>
    <row r="159" spans="1:9" ht="12.75">
      <c r="A159" s="99"/>
      <c r="B159" s="117"/>
      <c r="C159" s="118"/>
      <c r="D159" s="118"/>
      <c r="E159" s="99"/>
      <c r="F159" s="99"/>
      <c r="G159" s="99"/>
      <c r="H159" s="99"/>
      <c r="I159" s="99"/>
    </row>
    <row r="160" spans="1:9" ht="12.75">
      <c r="A160" s="99"/>
      <c r="B160" s="117"/>
      <c r="C160" s="118"/>
      <c r="D160" s="118"/>
      <c r="E160" s="99"/>
      <c r="F160" s="99"/>
      <c r="G160" s="99"/>
      <c r="H160" s="99"/>
      <c r="I160" s="99"/>
    </row>
    <row r="161" spans="1:9" ht="12.75">
      <c r="A161" s="99"/>
      <c r="B161" s="117"/>
      <c r="C161" s="118"/>
      <c r="D161" s="118"/>
      <c r="E161" s="99"/>
      <c r="F161" s="99"/>
      <c r="G161" s="99"/>
      <c r="H161" s="99"/>
      <c r="I161" s="99"/>
    </row>
    <row r="162" spans="1:9" ht="12.75">
      <c r="A162" s="99"/>
      <c r="B162" s="117"/>
      <c r="C162" s="118"/>
      <c r="D162" s="118"/>
      <c r="E162" s="99"/>
      <c r="F162" s="99"/>
      <c r="G162" s="99"/>
      <c r="H162" s="99"/>
      <c r="I162" s="99"/>
    </row>
    <row r="163" spans="1:9" ht="12.75">
      <c r="A163" s="99"/>
      <c r="B163" s="117"/>
      <c r="C163" s="118"/>
      <c r="D163" s="118"/>
      <c r="E163" s="99"/>
      <c r="F163" s="99"/>
      <c r="G163" s="99"/>
      <c r="H163" s="99"/>
      <c r="I163" s="99"/>
    </row>
    <row r="164" spans="1:9" ht="12.75">
      <c r="A164" s="99"/>
      <c r="B164" s="117"/>
      <c r="C164" s="118"/>
      <c r="D164" s="118"/>
      <c r="E164" s="99"/>
      <c r="F164" s="99"/>
      <c r="G164" s="99"/>
      <c r="H164" s="99"/>
      <c r="I164" s="99"/>
    </row>
    <row r="165" spans="1:9" ht="12.75">
      <c r="A165" s="99"/>
      <c r="B165" s="117"/>
      <c r="C165" s="118"/>
      <c r="D165" s="118"/>
      <c r="E165" s="99"/>
      <c r="F165" s="99"/>
      <c r="G165" s="99"/>
      <c r="H165" s="99"/>
      <c r="I165" s="99"/>
    </row>
    <row r="166" spans="1:9" ht="12.75">
      <c r="A166" s="99"/>
      <c r="B166" s="117"/>
      <c r="C166" s="118"/>
      <c r="D166" s="118"/>
      <c r="E166" s="99"/>
      <c r="F166" s="99"/>
      <c r="G166" s="99"/>
      <c r="H166" s="99"/>
      <c r="I166" s="99"/>
    </row>
    <row r="167" spans="1:9" ht="12.75">
      <c r="A167" s="99"/>
      <c r="B167" s="117"/>
      <c r="C167" s="118"/>
      <c r="D167" s="118"/>
      <c r="E167" s="99"/>
      <c r="F167" s="99"/>
      <c r="G167" s="99"/>
      <c r="H167" s="99"/>
      <c r="I167" s="99"/>
    </row>
    <row r="168" spans="1:9" ht="12.75">
      <c r="A168" s="99"/>
      <c r="B168" s="117"/>
      <c r="C168" s="118"/>
      <c r="D168" s="118"/>
      <c r="E168" s="99"/>
      <c r="F168" s="99"/>
      <c r="G168" s="99"/>
      <c r="H168" s="99"/>
      <c r="I168" s="99"/>
    </row>
    <row r="169" spans="1:9" ht="12.75">
      <c r="A169" s="99"/>
      <c r="B169" s="117"/>
      <c r="C169" s="118"/>
      <c r="D169" s="118"/>
      <c r="E169" s="99"/>
      <c r="F169" s="99"/>
      <c r="G169" s="99"/>
      <c r="H169" s="99"/>
      <c r="I169" s="99"/>
    </row>
    <row r="170" spans="1:9" ht="12.75">
      <c r="A170" s="99"/>
      <c r="B170" s="117"/>
      <c r="C170" s="118"/>
      <c r="D170" s="118"/>
      <c r="E170" s="99"/>
      <c r="F170" s="99"/>
      <c r="G170" s="99"/>
      <c r="H170" s="99"/>
      <c r="I170" s="99"/>
    </row>
    <row r="171" spans="1:9" ht="12.75">
      <c r="A171" s="99"/>
      <c r="B171" s="117"/>
      <c r="C171" s="118"/>
      <c r="D171" s="118"/>
      <c r="E171" s="99"/>
      <c r="F171" s="99"/>
      <c r="G171" s="99"/>
      <c r="H171" s="99"/>
      <c r="I171" s="99"/>
    </row>
    <row r="172" spans="1:9" ht="12.75">
      <c r="A172" s="99"/>
      <c r="B172" s="117"/>
      <c r="C172" s="118"/>
      <c r="D172" s="118"/>
      <c r="E172" s="99"/>
      <c r="F172" s="99"/>
      <c r="G172" s="99"/>
      <c r="H172" s="99"/>
      <c r="I172" s="99"/>
    </row>
    <row r="173" spans="1:9" ht="12.75">
      <c r="A173" s="99"/>
      <c r="B173" s="117"/>
      <c r="C173" s="118"/>
      <c r="D173" s="118"/>
      <c r="E173" s="99"/>
      <c r="F173" s="99"/>
      <c r="G173" s="99"/>
      <c r="H173" s="99"/>
      <c r="I173" s="99"/>
    </row>
    <row r="174" spans="1:9" ht="12.75">
      <c r="A174" s="99"/>
      <c r="B174" s="117"/>
      <c r="C174" s="118"/>
      <c r="D174" s="118"/>
      <c r="E174" s="99"/>
      <c r="F174" s="99"/>
      <c r="G174" s="99"/>
      <c r="H174" s="99"/>
      <c r="I174" s="99"/>
    </row>
    <row r="175" spans="1:9" ht="12.75">
      <c r="A175" s="99"/>
      <c r="B175" s="117"/>
      <c r="C175" s="118"/>
      <c r="D175" s="118"/>
      <c r="E175" s="99"/>
      <c r="F175" s="99"/>
      <c r="G175" s="99"/>
      <c r="H175" s="99"/>
      <c r="I175" s="99"/>
    </row>
    <row r="176" spans="1:9" ht="12.75">
      <c r="A176" s="99"/>
      <c r="B176" s="117"/>
      <c r="C176" s="118"/>
      <c r="D176" s="118"/>
      <c r="E176" s="99"/>
      <c r="F176" s="99"/>
      <c r="G176" s="99"/>
      <c r="H176" s="99"/>
      <c r="I176" s="99"/>
    </row>
    <row r="177" spans="1:9" ht="12.75">
      <c r="A177" s="99"/>
      <c r="B177" s="117"/>
      <c r="C177" s="118"/>
      <c r="D177" s="118"/>
      <c r="E177" s="99"/>
      <c r="F177" s="99"/>
      <c r="G177" s="99"/>
      <c r="H177" s="99"/>
      <c r="I177" s="99"/>
    </row>
    <row r="178" spans="1:9" ht="12.75">
      <c r="A178" s="99"/>
      <c r="B178" s="117"/>
      <c r="C178" s="118"/>
      <c r="D178" s="118"/>
      <c r="E178" s="99"/>
      <c r="F178" s="99"/>
      <c r="G178" s="99"/>
      <c r="H178" s="99"/>
      <c r="I178" s="99"/>
    </row>
    <row r="179" spans="1:9" ht="12.75">
      <c r="A179" s="99"/>
      <c r="B179" s="117"/>
      <c r="C179" s="118"/>
      <c r="D179" s="118"/>
      <c r="E179" s="99"/>
      <c r="F179" s="99"/>
      <c r="G179" s="99"/>
      <c r="H179" s="99"/>
      <c r="I179" s="99"/>
    </row>
    <row r="180" spans="1:9" ht="12.75">
      <c r="A180" s="99"/>
      <c r="B180" s="117"/>
      <c r="C180" s="118"/>
      <c r="D180" s="118"/>
      <c r="E180" s="99"/>
      <c r="F180" s="99"/>
      <c r="G180" s="99"/>
      <c r="H180" s="99"/>
      <c r="I180" s="99"/>
    </row>
    <row r="181" spans="1:9" ht="12.75">
      <c r="A181" s="99"/>
      <c r="B181" s="117"/>
      <c r="C181" s="118"/>
      <c r="D181" s="118"/>
      <c r="E181" s="99"/>
      <c r="F181" s="99"/>
      <c r="G181" s="99"/>
      <c r="H181" s="99"/>
      <c r="I181" s="99"/>
    </row>
    <row r="182" spans="1:9" ht="12.75">
      <c r="A182" s="99"/>
      <c r="B182" s="117"/>
      <c r="C182" s="118"/>
      <c r="D182" s="118"/>
      <c r="E182" s="99"/>
      <c r="F182" s="99"/>
      <c r="G182" s="99"/>
      <c r="H182" s="99"/>
      <c r="I182" s="99"/>
    </row>
  </sheetData>
  <sheetProtection selectLockedCells="1" selectUnlockedCells="1"/>
  <mergeCells count="15">
    <mergeCell ref="B1:I1"/>
    <mergeCell ref="B2:I2"/>
    <mergeCell ref="B3:I3"/>
    <mergeCell ref="B4:I4"/>
    <mergeCell ref="B5:I5"/>
    <mergeCell ref="B7:I7"/>
    <mergeCell ref="B8:I8"/>
    <mergeCell ref="B9:I9"/>
    <mergeCell ref="B10:I10"/>
    <mergeCell ref="B11:I11"/>
    <mergeCell ref="A13:I13"/>
    <mergeCell ref="D15:I15"/>
    <mergeCell ref="A52:C52"/>
    <mergeCell ref="A53:B53"/>
    <mergeCell ref="C55:G55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30"/>
  <sheetViews>
    <sheetView workbookViewId="0" topLeftCell="A13">
      <selection activeCell="K151" sqref="K151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12.375" style="0" customWidth="1"/>
    <col min="4" max="4" width="5.25390625" style="0" customWidth="1"/>
    <col min="5" max="8" width="0" style="0" hidden="1" customWidth="1"/>
    <col min="9" max="9" width="12.75390625" style="0" customWidth="1"/>
  </cols>
  <sheetData>
    <row r="1" spans="2:9" ht="12.75" customHeight="1">
      <c r="B1" s="10" t="s">
        <v>209</v>
      </c>
      <c r="C1" s="10"/>
      <c r="D1" s="10"/>
      <c r="E1" s="10"/>
      <c r="F1" s="10"/>
      <c r="G1" s="10"/>
      <c r="H1" s="10"/>
      <c r="I1" s="10"/>
    </row>
    <row r="2" spans="2:9" ht="15.75" customHeight="1">
      <c r="B2" s="1" t="s">
        <v>1</v>
      </c>
      <c r="C2" s="1"/>
      <c r="D2" s="1"/>
      <c r="E2" s="1"/>
      <c r="F2" s="1"/>
      <c r="G2" s="1"/>
      <c r="H2" s="1"/>
      <c r="I2" s="1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2:9" ht="12.75">
      <c r="B4" s="1" t="s">
        <v>3</v>
      </c>
      <c r="C4" s="1"/>
      <c r="D4" s="1"/>
      <c r="E4" s="1"/>
      <c r="F4" s="1"/>
      <c r="G4" s="1"/>
      <c r="H4" s="1"/>
      <c r="I4" s="1"/>
    </row>
    <row r="5" spans="2:9" ht="12.75">
      <c r="B5" s="1" t="s">
        <v>4</v>
      </c>
      <c r="C5" s="1"/>
      <c r="D5" s="1"/>
      <c r="E5" s="1"/>
      <c r="F5" s="1"/>
      <c r="G5" s="1"/>
      <c r="H5" s="1"/>
      <c r="I5" s="1"/>
    </row>
    <row r="7" spans="1:9" ht="12.75" customHeight="1">
      <c r="A7" s="3"/>
      <c r="B7" s="10" t="s">
        <v>210</v>
      </c>
      <c r="C7" s="10"/>
      <c r="D7" s="10"/>
      <c r="E7" s="10"/>
      <c r="F7" s="10"/>
      <c r="G7" s="10"/>
      <c r="H7" s="10"/>
      <c r="I7" s="10"/>
    </row>
    <row r="8" spans="1:9" ht="12.75">
      <c r="A8" s="3"/>
      <c r="B8" s="1" t="s">
        <v>1</v>
      </c>
      <c r="C8" s="1"/>
      <c r="D8" s="1"/>
      <c r="E8" s="1"/>
      <c r="F8" s="1"/>
      <c r="G8" s="1"/>
      <c r="H8" s="1"/>
      <c r="I8" s="1"/>
    </row>
    <row r="9" spans="1:9" ht="12.75">
      <c r="A9" s="3"/>
      <c r="B9" s="1" t="s">
        <v>2</v>
      </c>
      <c r="C9" s="1"/>
      <c r="D9" s="1"/>
      <c r="E9" s="1"/>
      <c r="F9" s="1"/>
      <c r="G9" s="1"/>
      <c r="H9" s="1"/>
      <c r="I9" s="1"/>
    </row>
    <row r="10" spans="1:9" ht="12.75">
      <c r="A10" s="3"/>
      <c r="B10" s="1" t="s">
        <v>3</v>
      </c>
      <c r="C10" s="1"/>
      <c r="D10" s="1"/>
      <c r="E10" s="1"/>
      <c r="F10" s="1"/>
      <c r="G10" s="1"/>
      <c r="H10" s="1"/>
      <c r="I10" s="1"/>
    </row>
    <row r="11" spans="1:9" ht="12.75">
      <c r="A11" s="3"/>
      <c r="B11" s="1" t="s">
        <v>211</v>
      </c>
      <c r="C11" s="1"/>
      <c r="D11" s="1"/>
      <c r="E11" s="1"/>
      <c r="F11" s="1"/>
      <c r="G11" s="1"/>
      <c r="H11" s="1"/>
      <c r="I11" s="1"/>
    </row>
    <row r="12" spans="1:9" ht="7.5" customHeight="1">
      <c r="A12" s="3"/>
      <c r="B12" s="5"/>
      <c r="C12" s="5"/>
      <c r="D12" s="5"/>
      <c r="E12" s="5"/>
      <c r="F12" s="5"/>
      <c r="G12" s="5"/>
      <c r="H12" s="5"/>
      <c r="I12" s="5"/>
    </row>
    <row r="13" spans="1:34" ht="78" customHeight="1">
      <c r="A13" s="77" t="s">
        <v>212</v>
      </c>
      <c r="B13" s="77"/>
      <c r="C13" s="77"/>
      <c r="D13" s="77"/>
      <c r="E13" s="77"/>
      <c r="F13" s="77"/>
      <c r="G13" s="77"/>
      <c r="H13" s="77"/>
      <c r="I13" s="77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</row>
    <row r="14" spans="1:9" ht="6.75" customHeight="1">
      <c r="A14" s="119"/>
      <c r="B14" s="119"/>
      <c r="C14" s="119"/>
      <c r="D14" s="119"/>
      <c r="E14" s="119"/>
      <c r="F14" s="119"/>
      <c r="G14" s="119"/>
      <c r="H14" s="119"/>
      <c r="I14" s="119"/>
    </row>
    <row r="15" spans="1:9" ht="0.75" customHeight="1">
      <c r="A15" s="120"/>
      <c r="B15" s="120"/>
      <c r="C15" s="120"/>
      <c r="D15" s="120"/>
      <c r="E15" s="120"/>
      <c r="F15" s="120"/>
      <c r="G15" s="120"/>
      <c r="H15" s="120"/>
      <c r="I15" s="120"/>
    </row>
    <row r="16" spans="1:9" ht="15.75" customHeight="1">
      <c r="A16" s="3"/>
      <c r="B16" s="3"/>
      <c r="C16" s="80" t="s">
        <v>8</v>
      </c>
      <c r="D16" s="80"/>
      <c r="E16" s="80"/>
      <c r="F16" s="80"/>
      <c r="G16" s="80"/>
      <c r="H16" s="80"/>
      <c r="I16" s="80"/>
    </row>
    <row r="17" spans="1:9" ht="28.5" customHeight="1">
      <c r="A17" s="81" t="s">
        <v>147</v>
      </c>
      <c r="B17" s="81" t="s">
        <v>148</v>
      </c>
      <c r="C17" s="81" t="s">
        <v>213</v>
      </c>
      <c r="D17" s="81" t="s">
        <v>214</v>
      </c>
      <c r="E17" s="81" t="s">
        <v>215</v>
      </c>
      <c r="F17" s="81" t="s">
        <v>216</v>
      </c>
      <c r="G17" s="81" t="s">
        <v>217</v>
      </c>
      <c r="H17" s="81" t="s">
        <v>218</v>
      </c>
      <c r="I17" s="81" t="s">
        <v>12</v>
      </c>
    </row>
    <row r="18" spans="1:9" ht="15" customHeight="1">
      <c r="A18" s="14"/>
      <c r="B18" s="14" t="s">
        <v>219</v>
      </c>
      <c r="C18" s="54"/>
      <c r="D18" s="54"/>
      <c r="E18" s="15">
        <f>SUM(E20+E24+E49+E57+E66+E70+E80+E97+E103+E117+E144+E154+E158+E178+E187+E197+E93+E134+E208)</f>
        <v>176194.10000000003</v>
      </c>
      <c r="F18" s="15">
        <f>SUM(F20+F24+F49+F57+F66+F70+F80+F97+F103+F117+F144+F154+F158+F178+F187+F197+F93+F134+F208)</f>
        <v>21.19999999999999</v>
      </c>
      <c r="G18" s="15">
        <f>SUM(G20+G24+G49+G57+G66+G70+G80+G97+G103+G117+G144+G154+G158+G178+G187+G197+G93+G134+G208)</f>
        <v>-119.5</v>
      </c>
      <c r="H18" s="15">
        <f>SUM(H20+H24+H49+H57+H66+H70+H80+H97+H103+H117+H144+H154+H158+H178+H187+H197+H93+H134+H208)</f>
        <v>140.7</v>
      </c>
      <c r="I18" s="15">
        <f>SUM(I20+I24+I49+I57+I66+I70+I80+I97+I103+I117+I144+I154+I158+I178+I187+I197+I93+I134+I208)</f>
        <v>176215.3</v>
      </c>
    </row>
    <row r="19" spans="1:9" ht="14.25" customHeight="1">
      <c r="A19" s="14"/>
      <c r="B19" s="35"/>
      <c r="C19" s="54"/>
      <c r="D19" s="54"/>
      <c r="E19" s="15"/>
      <c r="F19" s="83"/>
      <c r="G19" s="83"/>
      <c r="H19" s="83"/>
      <c r="I19" s="83"/>
    </row>
    <row r="20" spans="1:9" ht="48" customHeight="1">
      <c r="A20" s="54">
        <v>1</v>
      </c>
      <c r="B20" s="14" t="s">
        <v>220</v>
      </c>
      <c r="C20" s="86" t="s">
        <v>221</v>
      </c>
      <c r="D20" s="86"/>
      <c r="E20" s="15">
        <f>E21</f>
        <v>1120.2</v>
      </c>
      <c r="F20" s="83">
        <f aca="true" t="shared" si="0" ref="F20:F29">SUM(G20+H20)</f>
        <v>0</v>
      </c>
      <c r="G20" s="83">
        <f>SUM(G21)</f>
        <v>0</v>
      </c>
      <c r="H20" s="83"/>
      <c r="I20" s="83">
        <f aca="true" t="shared" si="1" ref="I20:I29">SUM(E20+F20)</f>
        <v>1120.2</v>
      </c>
    </row>
    <row r="21" spans="1:9" ht="31.5" customHeight="1">
      <c r="A21" s="60"/>
      <c r="B21" s="35" t="s">
        <v>222</v>
      </c>
      <c r="C21" s="89" t="s">
        <v>223</v>
      </c>
      <c r="D21" s="89"/>
      <c r="E21" s="20">
        <f>SUM(E23)</f>
        <v>1120.2</v>
      </c>
      <c r="F21" s="90">
        <f t="shared" si="0"/>
        <v>0</v>
      </c>
      <c r="G21" s="90">
        <f>SUM(G23)</f>
        <v>0</v>
      </c>
      <c r="H21" s="90"/>
      <c r="I21" s="90">
        <f t="shared" si="1"/>
        <v>1120.2</v>
      </c>
    </row>
    <row r="22" spans="1:9" ht="12.75">
      <c r="A22" s="60"/>
      <c r="B22" s="35" t="s">
        <v>224</v>
      </c>
      <c r="C22" s="89" t="s">
        <v>225</v>
      </c>
      <c r="D22" s="89"/>
      <c r="E22" s="20">
        <f>SUM(E21)</f>
        <v>1120.2</v>
      </c>
      <c r="F22" s="20">
        <f>SUM(F21)</f>
        <v>0</v>
      </c>
      <c r="G22" s="20">
        <f>SUM(G21)</f>
        <v>0</v>
      </c>
      <c r="H22" s="20">
        <f>SUM(H21)</f>
        <v>0</v>
      </c>
      <c r="I22" s="20">
        <f>SUM(I21)</f>
        <v>1120.2</v>
      </c>
    </row>
    <row r="23" spans="1:9" ht="78.75" customHeight="1">
      <c r="A23" s="60"/>
      <c r="B23" s="35" t="s">
        <v>226</v>
      </c>
      <c r="C23" s="89" t="s">
        <v>225</v>
      </c>
      <c r="D23" s="89" t="s">
        <v>227</v>
      </c>
      <c r="E23" s="20">
        <v>1120.2</v>
      </c>
      <c r="F23" s="90">
        <f t="shared" si="0"/>
        <v>0</v>
      </c>
      <c r="G23" s="90">
        <v>0</v>
      </c>
      <c r="H23" s="90"/>
      <c r="I23" s="90">
        <f t="shared" si="1"/>
        <v>1120.2</v>
      </c>
    </row>
    <row r="24" spans="1:9" ht="12.75">
      <c r="A24" s="54">
        <v>2</v>
      </c>
      <c r="B24" s="14" t="s">
        <v>228</v>
      </c>
      <c r="C24" s="86" t="s">
        <v>229</v>
      </c>
      <c r="D24" s="86"/>
      <c r="E24" s="15">
        <f>SUM(E25+E30+E33+E36+E41+E46)</f>
        <v>40047.7</v>
      </c>
      <c r="F24" s="15">
        <f>SUM(F25+F30+F33+F36+F41+F46)</f>
        <v>-119.5</v>
      </c>
      <c r="G24" s="15">
        <f>SUM(G25+G30+G33+G36+G41+G46)</f>
        <v>-119.5</v>
      </c>
      <c r="H24" s="15">
        <f>SUM(H25+H30+H33+H36+H41+H46)</f>
        <v>0</v>
      </c>
      <c r="I24" s="15">
        <f>SUM(I25+I30+I33+I36+I41+I46)</f>
        <v>39928.2</v>
      </c>
    </row>
    <row r="25" spans="1:9" ht="12.75">
      <c r="A25" s="60"/>
      <c r="B25" s="35" t="s">
        <v>230</v>
      </c>
      <c r="C25" s="89" t="s">
        <v>231</v>
      </c>
      <c r="D25" s="89"/>
      <c r="E25" s="20">
        <f>SUM(E26)</f>
        <v>17310.8</v>
      </c>
      <c r="F25" s="90">
        <f t="shared" si="0"/>
        <v>-119.5</v>
      </c>
      <c r="G25" s="90">
        <f>SUM(G26)</f>
        <v>-119.5</v>
      </c>
      <c r="H25" s="90">
        <f>SUM(H27)</f>
        <v>0</v>
      </c>
      <c r="I25" s="90">
        <f t="shared" si="1"/>
        <v>17191.3</v>
      </c>
    </row>
    <row r="26" spans="1:9" ht="12.75">
      <c r="A26" s="60"/>
      <c r="B26" s="35" t="s">
        <v>224</v>
      </c>
      <c r="C26" s="89" t="s">
        <v>232</v>
      </c>
      <c r="D26" s="89"/>
      <c r="E26" s="20">
        <f>SUM(E27+E28+E29)</f>
        <v>17310.8</v>
      </c>
      <c r="F26" s="20">
        <f>SUM(F27+F28+F29)</f>
        <v>-119.5</v>
      </c>
      <c r="G26" s="20">
        <f>SUM(G27+G28+G29)</f>
        <v>-119.5</v>
      </c>
      <c r="H26" s="20">
        <f>SUM(H27+H28+H29)</f>
        <v>0</v>
      </c>
      <c r="I26" s="20">
        <f>SUM(I27+I28+I29)</f>
        <v>17191.3</v>
      </c>
    </row>
    <row r="27" spans="1:9" ht="12.75">
      <c r="A27" s="60"/>
      <c r="B27" s="35" t="s">
        <v>226</v>
      </c>
      <c r="C27" s="89" t="s">
        <v>232</v>
      </c>
      <c r="D27" s="89" t="s">
        <v>227</v>
      </c>
      <c r="E27" s="20">
        <v>14828.9</v>
      </c>
      <c r="F27" s="90">
        <f t="shared" si="0"/>
        <v>0</v>
      </c>
      <c r="G27" s="90">
        <v>0</v>
      </c>
      <c r="H27" s="90">
        <v>0</v>
      </c>
      <c r="I27" s="90">
        <f t="shared" si="1"/>
        <v>14828.9</v>
      </c>
    </row>
    <row r="28" spans="1:9" ht="12.75">
      <c r="A28" s="60"/>
      <c r="B28" s="35" t="s">
        <v>233</v>
      </c>
      <c r="C28" s="89" t="s">
        <v>232</v>
      </c>
      <c r="D28" s="89" t="s">
        <v>234</v>
      </c>
      <c r="E28" s="20">
        <v>2081.9</v>
      </c>
      <c r="F28" s="90">
        <f t="shared" si="0"/>
        <v>0</v>
      </c>
      <c r="G28" s="90">
        <v>0</v>
      </c>
      <c r="H28" s="90"/>
      <c r="I28" s="90">
        <f t="shared" si="1"/>
        <v>2081.9</v>
      </c>
    </row>
    <row r="29" spans="1:9" ht="15.75" customHeight="1">
      <c r="A29" s="60"/>
      <c r="B29" s="35" t="s">
        <v>235</v>
      </c>
      <c r="C29" s="89" t="s">
        <v>232</v>
      </c>
      <c r="D29" s="89" t="s">
        <v>236</v>
      </c>
      <c r="E29" s="20">
        <v>400</v>
      </c>
      <c r="F29" s="90">
        <f t="shared" si="0"/>
        <v>-119.5</v>
      </c>
      <c r="G29" s="90">
        <v>-119.5</v>
      </c>
      <c r="H29" s="90"/>
      <c r="I29" s="90">
        <f t="shared" si="1"/>
        <v>280.5</v>
      </c>
    </row>
    <row r="30" spans="1:9" ht="18.75" customHeight="1">
      <c r="A30" s="60"/>
      <c r="B30" s="35" t="s">
        <v>237</v>
      </c>
      <c r="C30" s="89" t="s">
        <v>238</v>
      </c>
      <c r="D30" s="89"/>
      <c r="E30" s="20">
        <f>SUM(E31)</f>
        <v>13</v>
      </c>
      <c r="F30" s="20">
        <f>SUM(F31)</f>
        <v>0</v>
      </c>
      <c r="G30" s="20">
        <f>SUM(G31)</f>
        <v>0</v>
      </c>
      <c r="H30" s="20">
        <f>SUM(H31)</f>
        <v>0</v>
      </c>
      <c r="I30" s="20">
        <f>SUM(I31)</f>
        <v>13</v>
      </c>
    </row>
    <row r="31" spans="1:9" ht="66" customHeight="1">
      <c r="A31" s="60"/>
      <c r="B31" s="35" t="s">
        <v>239</v>
      </c>
      <c r="C31" s="89" t="s">
        <v>240</v>
      </c>
      <c r="D31" s="89"/>
      <c r="E31" s="20">
        <f>SUM(E32)</f>
        <v>13</v>
      </c>
      <c r="F31" s="20">
        <f>SUM(F32)</f>
        <v>0</v>
      </c>
      <c r="G31" s="20">
        <f>SUM(G32)</f>
        <v>0</v>
      </c>
      <c r="H31" s="20">
        <f>SUM(H32)</f>
        <v>0</v>
      </c>
      <c r="I31" s="90">
        <f>SUM(E31+F31)</f>
        <v>13</v>
      </c>
    </row>
    <row r="32" spans="1:9" ht="30.75" customHeight="1">
      <c r="A32" s="60"/>
      <c r="B32" s="35" t="s">
        <v>233</v>
      </c>
      <c r="C32" s="89" t="s">
        <v>241</v>
      </c>
      <c r="D32" s="89" t="s">
        <v>234</v>
      </c>
      <c r="E32" s="20">
        <v>13</v>
      </c>
      <c r="F32" s="90">
        <f>SUM(G32+H32)</f>
        <v>0</v>
      </c>
      <c r="G32" s="90"/>
      <c r="H32" s="90">
        <v>0</v>
      </c>
      <c r="I32" s="90">
        <f>SUM(E32+F32)</f>
        <v>13</v>
      </c>
    </row>
    <row r="33" spans="1:9" ht="32.25" customHeight="1">
      <c r="A33" s="60"/>
      <c r="B33" s="35" t="s">
        <v>242</v>
      </c>
      <c r="C33" s="89" t="s">
        <v>243</v>
      </c>
      <c r="D33" s="89"/>
      <c r="E33" s="20">
        <f aca="true" t="shared" si="2" ref="E33:I34">SUM(E34)</f>
        <v>887.5</v>
      </c>
      <c r="F33" s="20">
        <f t="shared" si="2"/>
        <v>0</v>
      </c>
      <c r="G33" s="20">
        <f t="shared" si="2"/>
        <v>0</v>
      </c>
      <c r="H33" s="20">
        <f t="shared" si="2"/>
        <v>0</v>
      </c>
      <c r="I33" s="20">
        <f t="shared" si="2"/>
        <v>887.5</v>
      </c>
    </row>
    <row r="34" spans="1:9" ht="31.5" customHeight="1">
      <c r="A34" s="60"/>
      <c r="B34" s="35" t="s">
        <v>224</v>
      </c>
      <c r="C34" s="89" t="s">
        <v>244</v>
      </c>
      <c r="D34" s="89"/>
      <c r="E34" s="20">
        <f t="shared" si="2"/>
        <v>887.5</v>
      </c>
      <c r="F34" s="20">
        <f t="shared" si="2"/>
        <v>0</v>
      </c>
      <c r="G34" s="20">
        <f t="shared" si="2"/>
        <v>0</v>
      </c>
      <c r="H34" s="20">
        <f t="shared" si="2"/>
        <v>0</v>
      </c>
      <c r="I34" s="20">
        <f t="shared" si="2"/>
        <v>887.5</v>
      </c>
    </row>
    <row r="35" spans="1:9" ht="15.75" customHeight="1">
      <c r="A35" s="60"/>
      <c r="B35" s="92" t="s">
        <v>245</v>
      </c>
      <c r="C35" s="60" t="s">
        <v>244</v>
      </c>
      <c r="D35" s="89" t="s">
        <v>246</v>
      </c>
      <c r="E35" s="20">
        <v>887.5</v>
      </c>
      <c r="F35" s="90">
        <f>SUM(G35)</f>
        <v>0</v>
      </c>
      <c r="G35" s="90">
        <v>0</v>
      </c>
      <c r="H35" s="90"/>
      <c r="I35" s="90">
        <f>SUM(E35+F35)</f>
        <v>887.5</v>
      </c>
    </row>
    <row r="36" spans="1:9" ht="33.75" customHeight="1">
      <c r="A36" s="60"/>
      <c r="B36" s="35" t="s">
        <v>247</v>
      </c>
      <c r="C36" s="89" t="s">
        <v>248</v>
      </c>
      <c r="D36" s="89"/>
      <c r="E36" s="20">
        <f>SUM(E39+E37)</f>
        <v>3795.9</v>
      </c>
      <c r="F36" s="20">
        <f>SUM(F39+F37)</f>
        <v>0</v>
      </c>
      <c r="G36" s="20">
        <f>SUM(G39+G37)</f>
        <v>0</v>
      </c>
      <c r="H36" s="20">
        <f>SUM(H39+H37)</f>
        <v>0</v>
      </c>
      <c r="I36" s="20">
        <f>SUM(I39+I37)</f>
        <v>3795.9</v>
      </c>
    </row>
    <row r="37" spans="1:9" ht="33.75" customHeight="1">
      <c r="A37" s="60"/>
      <c r="B37" s="35" t="s">
        <v>224</v>
      </c>
      <c r="C37" s="60" t="s">
        <v>249</v>
      </c>
      <c r="D37" s="89"/>
      <c r="E37" s="20">
        <f>SUM(E38)</f>
        <v>2151.9</v>
      </c>
      <c r="F37" s="20">
        <f>SUM(F38)</f>
        <v>0</v>
      </c>
      <c r="G37" s="20">
        <f>SUM(G38)</f>
        <v>0</v>
      </c>
      <c r="H37" s="20">
        <f>SUM(H38)</f>
        <v>0</v>
      </c>
      <c r="I37" s="20">
        <f>SUM(I38)</f>
        <v>2151.9</v>
      </c>
    </row>
    <row r="38" spans="1:9" ht="33.75" customHeight="1">
      <c r="A38" s="60"/>
      <c r="B38" s="35" t="s">
        <v>233</v>
      </c>
      <c r="C38" s="60" t="s">
        <v>249</v>
      </c>
      <c r="D38" s="89" t="s">
        <v>234</v>
      </c>
      <c r="E38" s="20">
        <v>2151.9</v>
      </c>
      <c r="F38" s="90">
        <f>SUM(G38+H38)</f>
        <v>0</v>
      </c>
      <c r="G38" s="90">
        <v>0</v>
      </c>
      <c r="H38" s="90"/>
      <c r="I38" s="90">
        <f>SUM(E38+F38)</f>
        <v>2151.9</v>
      </c>
    </row>
    <row r="39" spans="1:9" ht="30.75" customHeight="1">
      <c r="A39" s="60"/>
      <c r="B39" s="35" t="s">
        <v>250</v>
      </c>
      <c r="C39" s="89" t="s">
        <v>251</v>
      </c>
      <c r="D39" s="89"/>
      <c r="E39" s="20">
        <f>E40</f>
        <v>1644</v>
      </c>
      <c r="F39" s="90">
        <f>SUM(G39:H39)</f>
        <v>0</v>
      </c>
      <c r="G39" s="90"/>
      <c r="H39" s="90"/>
      <c r="I39" s="90">
        <f>SUM(E39+F39)</f>
        <v>1644</v>
      </c>
    </row>
    <row r="40" spans="1:9" ht="12.75">
      <c r="A40" s="60"/>
      <c r="B40" s="35" t="s">
        <v>252</v>
      </c>
      <c r="C40" s="89" t="s">
        <v>251</v>
      </c>
      <c r="D40" s="89" t="s">
        <v>253</v>
      </c>
      <c r="E40" s="20">
        <v>1644</v>
      </c>
      <c r="F40" s="90">
        <f>SUM(G40+H40)</f>
        <v>0</v>
      </c>
      <c r="G40" s="90">
        <v>0</v>
      </c>
      <c r="H40" s="90">
        <v>0</v>
      </c>
      <c r="I40" s="90">
        <f>SUM(E40+F40)</f>
        <v>1644</v>
      </c>
    </row>
    <row r="41" spans="1:9" ht="48.75" customHeight="1">
      <c r="A41" s="60"/>
      <c r="B41" s="35" t="s">
        <v>254</v>
      </c>
      <c r="C41" s="89" t="s">
        <v>255</v>
      </c>
      <c r="D41" s="89"/>
      <c r="E41" s="20">
        <f>SUM(E42)</f>
        <v>17040.5</v>
      </c>
      <c r="F41" s="90">
        <f>SUM(G41+H41)</f>
        <v>0</v>
      </c>
      <c r="G41" s="90"/>
      <c r="H41" s="90">
        <f>SUM(H42)</f>
        <v>0</v>
      </c>
      <c r="I41" s="90">
        <f>SUM(E41+F41)</f>
        <v>17040.5</v>
      </c>
    </row>
    <row r="42" spans="1:9" ht="30.75" customHeight="1">
      <c r="A42" s="60"/>
      <c r="B42" s="35" t="s">
        <v>256</v>
      </c>
      <c r="C42" s="89" t="s">
        <v>257</v>
      </c>
      <c r="D42" s="89"/>
      <c r="E42" s="20">
        <f>SUM(E43+E44+E45)</f>
        <v>17040.5</v>
      </c>
      <c r="F42" s="20">
        <f>SUM(F43+F44+F45)</f>
        <v>0</v>
      </c>
      <c r="G42" s="20">
        <f>SUM(G43+G44+G45)</f>
        <v>0</v>
      </c>
      <c r="H42" s="20">
        <f>SUM(H43+H44+H45)</f>
        <v>0</v>
      </c>
      <c r="I42" s="20">
        <f>SUM(I43+I44+I45)</f>
        <v>17040.5</v>
      </c>
    </row>
    <row r="43" spans="1:9" ht="12.75">
      <c r="A43" s="60"/>
      <c r="B43" s="35" t="s">
        <v>226</v>
      </c>
      <c r="C43" s="89" t="s">
        <v>257</v>
      </c>
      <c r="D43" s="89" t="s">
        <v>227</v>
      </c>
      <c r="E43" s="20">
        <v>15156.5</v>
      </c>
      <c r="F43" s="90">
        <v>0</v>
      </c>
      <c r="G43" s="90"/>
      <c r="H43" s="90"/>
      <c r="I43" s="90">
        <f>SUM(E43+F43)</f>
        <v>15156.5</v>
      </c>
    </row>
    <row r="44" spans="1:9" ht="12.75">
      <c r="A44" s="60"/>
      <c r="B44" s="35" t="s">
        <v>233</v>
      </c>
      <c r="C44" s="89" t="s">
        <v>257</v>
      </c>
      <c r="D44" s="89" t="s">
        <v>234</v>
      </c>
      <c r="E44" s="20">
        <v>1854</v>
      </c>
      <c r="F44" s="90">
        <v>0</v>
      </c>
      <c r="G44" s="90"/>
      <c r="H44" s="90"/>
      <c r="I44" s="90">
        <f>SUM(E44+F44)</f>
        <v>1854</v>
      </c>
    </row>
    <row r="45" spans="1:9" ht="18.75" customHeight="1">
      <c r="A45" s="60"/>
      <c r="B45" s="35" t="s">
        <v>235</v>
      </c>
      <c r="C45" s="89" t="s">
        <v>257</v>
      </c>
      <c r="D45" s="89" t="s">
        <v>236</v>
      </c>
      <c r="E45" s="20">
        <v>30</v>
      </c>
      <c r="F45" s="90">
        <f>SUM(G45+H45)</f>
        <v>0</v>
      </c>
      <c r="G45" s="90"/>
      <c r="H45" s="90"/>
      <c r="I45" s="90">
        <f>SUM(E45+F45)</f>
        <v>30</v>
      </c>
    </row>
    <row r="46" spans="1:9" ht="63" customHeight="1">
      <c r="A46" s="60"/>
      <c r="B46" s="35" t="s">
        <v>258</v>
      </c>
      <c r="C46" s="89" t="s">
        <v>259</v>
      </c>
      <c r="D46" s="89"/>
      <c r="E46" s="20">
        <f>SUM(E47)</f>
        <v>1000</v>
      </c>
      <c r="F46" s="90">
        <f>SUM(F47)</f>
        <v>0</v>
      </c>
      <c r="G46" s="90"/>
      <c r="H46" s="90"/>
      <c r="I46" s="90">
        <f>SUM(E46+F46)</f>
        <v>1000</v>
      </c>
    </row>
    <row r="47" spans="1:9" ht="93" customHeight="1">
      <c r="A47" s="60"/>
      <c r="B47" s="35" t="s">
        <v>260</v>
      </c>
      <c r="C47" s="89" t="s">
        <v>261</v>
      </c>
      <c r="D47" s="89"/>
      <c r="E47" s="20">
        <f>SUM(E48)</f>
        <v>1000</v>
      </c>
      <c r="F47" s="90">
        <f>SUM(F48)</f>
        <v>0</v>
      </c>
      <c r="G47" s="90">
        <f>SUM(G48)</f>
        <v>0</v>
      </c>
      <c r="H47" s="90">
        <f>SUM(H48)</f>
        <v>0</v>
      </c>
      <c r="I47" s="90">
        <f>SUM(I48)</f>
        <v>1000</v>
      </c>
    </row>
    <row r="48" spans="1:9" ht="31.5" customHeight="1">
      <c r="A48" s="60"/>
      <c r="B48" s="35" t="s">
        <v>233</v>
      </c>
      <c r="C48" s="89" t="s">
        <v>261</v>
      </c>
      <c r="D48" s="89" t="s">
        <v>234</v>
      </c>
      <c r="E48" s="20">
        <v>1000</v>
      </c>
      <c r="F48" s="90">
        <f>SUM(G48+H48)</f>
        <v>0</v>
      </c>
      <c r="G48" s="90">
        <v>0</v>
      </c>
      <c r="H48" s="90"/>
      <c r="I48" s="90">
        <f>SUM(E48+F48)</f>
        <v>1000</v>
      </c>
    </row>
    <row r="49" spans="1:9" ht="12.75">
      <c r="A49" s="54">
        <v>3</v>
      </c>
      <c r="B49" s="14" t="s">
        <v>262</v>
      </c>
      <c r="C49" s="86" t="s">
        <v>263</v>
      </c>
      <c r="D49" s="86"/>
      <c r="E49" s="15">
        <f>SUM(E50+E54)</f>
        <v>3866</v>
      </c>
      <c r="F49" s="15">
        <f>SUM(F50+F54)</f>
        <v>0</v>
      </c>
      <c r="G49" s="15">
        <f>SUM(G50+G54)</f>
        <v>0</v>
      </c>
      <c r="H49" s="15">
        <f>SUM(H50+H54)</f>
        <v>0</v>
      </c>
      <c r="I49" s="15">
        <f>SUM(I50+I54)</f>
        <v>3866</v>
      </c>
    </row>
    <row r="50" spans="1:9" ht="12.75">
      <c r="A50" s="60"/>
      <c r="B50" s="35" t="s">
        <v>264</v>
      </c>
      <c r="C50" s="89" t="s">
        <v>265</v>
      </c>
      <c r="D50" s="89"/>
      <c r="E50" s="20">
        <f>SUM(E52+E53)</f>
        <v>1766</v>
      </c>
      <c r="F50" s="90"/>
      <c r="G50" s="90"/>
      <c r="H50" s="90"/>
      <c r="I50" s="90">
        <f>SUM(E50+F50)</f>
        <v>1766</v>
      </c>
    </row>
    <row r="51" spans="1:9" ht="12.75">
      <c r="A51" s="60"/>
      <c r="B51" s="35" t="s">
        <v>266</v>
      </c>
      <c r="C51" s="89" t="s">
        <v>267</v>
      </c>
      <c r="D51" s="89"/>
      <c r="E51" s="20">
        <f>SUM(E52+E53)</f>
        <v>1766</v>
      </c>
      <c r="F51" s="90"/>
      <c r="G51" s="90"/>
      <c r="H51" s="90"/>
      <c r="I51" s="90">
        <f>SUM(E51+F51)</f>
        <v>1766</v>
      </c>
    </row>
    <row r="52" spans="1:9" ht="33" customHeight="1">
      <c r="A52" s="60"/>
      <c r="B52" s="35" t="s">
        <v>233</v>
      </c>
      <c r="C52" s="89" t="s">
        <v>268</v>
      </c>
      <c r="D52" s="89" t="s">
        <v>234</v>
      </c>
      <c r="E52" s="20">
        <v>1417.3</v>
      </c>
      <c r="F52" s="90">
        <v>0</v>
      </c>
      <c r="G52" s="90"/>
      <c r="H52" s="90"/>
      <c r="I52" s="90">
        <f>SUM(E52+F52)</f>
        <v>1417.3</v>
      </c>
    </row>
    <row r="53" spans="1:9" ht="47.25" customHeight="1">
      <c r="A53" s="60"/>
      <c r="B53" s="35" t="s">
        <v>269</v>
      </c>
      <c r="C53" s="89" t="s">
        <v>268</v>
      </c>
      <c r="D53" s="89" t="s">
        <v>270</v>
      </c>
      <c r="E53" s="20">
        <v>348.7</v>
      </c>
      <c r="F53" s="90">
        <f>SUM(G53+H53)</f>
        <v>0</v>
      </c>
      <c r="G53" s="90"/>
      <c r="H53" s="90"/>
      <c r="I53" s="90">
        <f>SUM(E53+F53)</f>
        <v>348.7</v>
      </c>
    </row>
    <row r="54" spans="1:9" ht="65.25" customHeight="1">
      <c r="A54" s="60"/>
      <c r="B54" s="35" t="s">
        <v>271</v>
      </c>
      <c r="C54" s="89" t="s">
        <v>272</v>
      </c>
      <c r="D54" s="89"/>
      <c r="E54" s="20">
        <f>SUM(E55)</f>
        <v>2100</v>
      </c>
      <c r="F54" s="20">
        <f>SUM(F55)</f>
        <v>0</v>
      </c>
      <c r="G54" s="20">
        <f>SUM(G55)</f>
        <v>0</v>
      </c>
      <c r="H54" s="20">
        <f>SUM(H55)</f>
        <v>0</v>
      </c>
      <c r="I54" s="20">
        <f>SUM(I55)</f>
        <v>2100</v>
      </c>
    </row>
    <row r="55" spans="1:9" ht="46.5" customHeight="1">
      <c r="A55" s="60"/>
      <c r="B55" s="35" t="s">
        <v>273</v>
      </c>
      <c r="C55" s="89" t="s">
        <v>274</v>
      </c>
      <c r="D55" s="89"/>
      <c r="E55" s="20">
        <f>SUM(E56)</f>
        <v>2100</v>
      </c>
      <c r="F55" s="20">
        <f>SUM(F56)</f>
        <v>0</v>
      </c>
      <c r="G55" s="20">
        <f>SUM(G56)</f>
        <v>0</v>
      </c>
      <c r="H55" s="20">
        <f>SUM(H56)</f>
        <v>0</v>
      </c>
      <c r="I55" s="20">
        <f>SUM(E55+F55)</f>
        <v>2100</v>
      </c>
    </row>
    <row r="56" spans="1:9" ht="12.75">
      <c r="A56" s="60"/>
      <c r="B56" s="35" t="s">
        <v>233</v>
      </c>
      <c r="C56" s="89" t="s">
        <v>274</v>
      </c>
      <c r="D56" s="89" t="s">
        <v>234</v>
      </c>
      <c r="E56" s="20">
        <v>2100</v>
      </c>
      <c r="F56" s="90">
        <f>SUM(G56+H56)</f>
        <v>0</v>
      </c>
      <c r="G56" s="90">
        <v>0</v>
      </c>
      <c r="H56" s="90"/>
      <c r="I56" s="90">
        <f>SUM(E56+F56)</f>
        <v>2100</v>
      </c>
    </row>
    <row r="57" spans="1:9" ht="48.75" customHeight="1">
      <c r="A57" s="54">
        <v>4</v>
      </c>
      <c r="B57" s="14" t="s">
        <v>275</v>
      </c>
      <c r="C57" s="86" t="s">
        <v>276</v>
      </c>
      <c r="D57" s="86"/>
      <c r="E57" s="15">
        <f>SUM(E58+E63)</f>
        <v>2407.6</v>
      </c>
      <c r="F57" s="15">
        <f>SUM(F58+F61+F63)</f>
        <v>0</v>
      </c>
      <c r="G57" s="15">
        <f>SUM(G58+G61+G63)</f>
        <v>0</v>
      </c>
      <c r="H57" s="15">
        <f>SUM(H58+H61+H63)</f>
        <v>0</v>
      </c>
      <c r="I57" s="15">
        <f>SUM(E57+F57)</f>
        <v>2407.6</v>
      </c>
    </row>
    <row r="58" spans="1:9" ht="12.75">
      <c r="A58" s="60"/>
      <c r="B58" s="35" t="s">
        <v>277</v>
      </c>
      <c r="C58" s="89" t="s">
        <v>278</v>
      </c>
      <c r="D58" s="89"/>
      <c r="E58" s="20">
        <f>SUM(E59+E61)</f>
        <v>200</v>
      </c>
      <c r="F58" s="20">
        <f>SUM(F59)</f>
        <v>0</v>
      </c>
      <c r="G58" s="20">
        <f>SUM(G59)</f>
        <v>0</v>
      </c>
      <c r="H58" s="20">
        <f>SUM(H59)</f>
        <v>0</v>
      </c>
      <c r="I58" s="90">
        <f aca="true" t="shared" si="3" ref="I58:I65">SUM(E58+F58)</f>
        <v>200</v>
      </c>
    </row>
    <row r="59" spans="1:9" ht="12.75">
      <c r="A59" s="60"/>
      <c r="B59" s="35" t="s">
        <v>279</v>
      </c>
      <c r="C59" s="89" t="s">
        <v>280</v>
      </c>
      <c r="D59" s="89"/>
      <c r="E59" s="20">
        <f>SUM(E60)</f>
        <v>110</v>
      </c>
      <c r="F59" s="90"/>
      <c r="G59" s="90"/>
      <c r="H59" s="90"/>
      <c r="I59" s="90">
        <f t="shared" si="3"/>
        <v>110</v>
      </c>
    </row>
    <row r="60" spans="1:9" ht="12.75">
      <c r="A60" s="60"/>
      <c r="B60" s="35" t="s">
        <v>233</v>
      </c>
      <c r="C60" s="89" t="s">
        <v>280</v>
      </c>
      <c r="D60" s="89" t="s">
        <v>234</v>
      </c>
      <c r="E60" s="20">
        <v>110</v>
      </c>
      <c r="F60" s="90"/>
      <c r="G60" s="90"/>
      <c r="H60" s="90"/>
      <c r="I60" s="90">
        <f t="shared" si="3"/>
        <v>110</v>
      </c>
    </row>
    <row r="61" spans="1:9" ht="49.5" customHeight="1">
      <c r="A61" s="60"/>
      <c r="B61" s="35" t="s">
        <v>281</v>
      </c>
      <c r="C61" s="89" t="s">
        <v>282</v>
      </c>
      <c r="D61" s="89"/>
      <c r="E61" s="20">
        <f>SUM(E62)</f>
        <v>90</v>
      </c>
      <c r="F61" s="90">
        <f>SUM(F62)</f>
        <v>0</v>
      </c>
      <c r="G61" s="90">
        <f>SUM(G62)</f>
        <v>0</v>
      </c>
      <c r="H61" s="90">
        <f>SUM(H62)</f>
        <v>0</v>
      </c>
      <c r="I61" s="90">
        <f t="shared" si="3"/>
        <v>90</v>
      </c>
    </row>
    <row r="62" spans="1:9" ht="12.75">
      <c r="A62" s="60"/>
      <c r="B62" s="35" t="s">
        <v>233</v>
      </c>
      <c r="C62" s="89" t="s">
        <v>282</v>
      </c>
      <c r="D62" s="89" t="s">
        <v>234</v>
      </c>
      <c r="E62" s="20">
        <v>90</v>
      </c>
      <c r="F62" s="90">
        <f aca="true" t="shared" si="4" ref="F62:H64">SUM(F63)</f>
        <v>0</v>
      </c>
      <c r="G62" s="90">
        <f t="shared" si="4"/>
        <v>0</v>
      </c>
      <c r="H62" s="90">
        <f t="shared" si="4"/>
        <v>0</v>
      </c>
      <c r="I62" s="90">
        <f t="shared" si="3"/>
        <v>90</v>
      </c>
    </row>
    <row r="63" spans="1:9" ht="15" customHeight="1">
      <c r="A63" s="60"/>
      <c r="B63" s="35" t="s">
        <v>283</v>
      </c>
      <c r="C63" s="89" t="s">
        <v>284</v>
      </c>
      <c r="D63" s="89"/>
      <c r="E63" s="20">
        <f>SUM(E64)</f>
        <v>2207.6</v>
      </c>
      <c r="F63" s="90">
        <f t="shared" si="4"/>
        <v>0</v>
      </c>
      <c r="G63" s="90">
        <f t="shared" si="4"/>
        <v>0</v>
      </c>
      <c r="H63" s="90">
        <f t="shared" si="4"/>
        <v>0</v>
      </c>
      <c r="I63" s="90">
        <f t="shared" si="3"/>
        <v>2207.6</v>
      </c>
    </row>
    <row r="64" spans="1:9" ht="30.75" customHeight="1">
      <c r="A64" s="60"/>
      <c r="B64" s="35" t="s">
        <v>256</v>
      </c>
      <c r="C64" s="89" t="s">
        <v>285</v>
      </c>
      <c r="D64" s="89"/>
      <c r="E64" s="20">
        <f>SUM(E65)</f>
        <v>2207.6</v>
      </c>
      <c r="F64" s="90">
        <f t="shared" si="4"/>
        <v>0</v>
      </c>
      <c r="G64" s="90">
        <f t="shared" si="4"/>
        <v>0</v>
      </c>
      <c r="H64" s="90">
        <f t="shared" si="4"/>
        <v>0</v>
      </c>
      <c r="I64" s="90">
        <f t="shared" si="3"/>
        <v>2207.6</v>
      </c>
    </row>
    <row r="65" spans="1:9" ht="17.25" customHeight="1">
      <c r="A65" s="60"/>
      <c r="B65" s="92" t="s">
        <v>245</v>
      </c>
      <c r="C65" s="60" t="s">
        <v>286</v>
      </c>
      <c r="D65" s="89" t="s">
        <v>246</v>
      </c>
      <c r="E65" s="20">
        <v>2207.6</v>
      </c>
      <c r="F65" s="90">
        <f>SUM(G65)</f>
        <v>0</v>
      </c>
      <c r="G65" s="90">
        <v>0</v>
      </c>
      <c r="H65" s="90"/>
      <c r="I65" s="90">
        <f t="shared" si="3"/>
        <v>2207.6</v>
      </c>
    </row>
    <row r="66" spans="1:9" ht="12.75">
      <c r="A66" s="54">
        <v>5</v>
      </c>
      <c r="B66" s="14" t="s">
        <v>287</v>
      </c>
      <c r="C66" s="86" t="s">
        <v>288</v>
      </c>
      <c r="D66" s="86"/>
      <c r="E66" s="15">
        <f aca="true" t="shared" si="5" ref="E66:I67">SUM(E68)</f>
        <v>100</v>
      </c>
      <c r="F66" s="83">
        <f t="shared" si="5"/>
        <v>0</v>
      </c>
      <c r="G66" s="83">
        <f t="shared" si="5"/>
        <v>0</v>
      </c>
      <c r="H66" s="83">
        <f t="shared" si="5"/>
        <v>0</v>
      </c>
      <c r="I66" s="83">
        <f t="shared" si="5"/>
        <v>100</v>
      </c>
    </row>
    <row r="67" spans="1:10" ht="12.75">
      <c r="A67" s="54"/>
      <c r="B67" s="35" t="s">
        <v>289</v>
      </c>
      <c r="C67" s="89" t="s">
        <v>290</v>
      </c>
      <c r="D67" s="89"/>
      <c r="E67" s="20">
        <f t="shared" si="5"/>
        <v>100</v>
      </c>
      <c r="F67" s="90">
        <f t="shared" si="5"/>
        <v>0</v>
      </c>
      <c r="G67" s="90">
        <f t="shared" si="5"/>
        <v>0</v>
      </c>
      <c r="H67" s="90">
        <f t="shared" si="5"/>
        <v>0</v>
      </c>
      <c r="I67" s="90">
        <f t="shared" si="5"/>
        <v>100</v>
      </c>
      <c r="J67" s="121"/>
    </row>
    <row r="68" spans="1:9" ht="12.75">
      <c r="A68" s="60"/>
      <c r="B68" s="35" t="s">
        <v>291</v>
      </c>
      <c r="C68" s="89" t="s">
        <v>292</v>
      </c>
      <c r="D68" s="89"/>
      <c r="E68" s="20">
        <f>SUM(E69)</f>
        <v>100</v>
      </c>
      <c r="F68" s="20">
        <f>SUM(F69)</f>
        <v>0</v>
      </c>
      <c r="G68" s="20">
        <f>SUM(G69)</f>
        <v>0</v>
      </c>
      <c r="H68" s="20">
        <f>SUM(H69)</f>
        <v>0</v>
      </c>
      <c r="I68" s="20">
        <f>SUM(I69)</f>
        <v>100</v>
      </c>
    </row>
    <row r="69" spans="1:9" ht="12.75">
      <c r="A69" s="60"/>
      <c r="B69" s="35" t="s">
        <v>233</v>
      </c>
      <c r="C69" s="89" t="s">
        <v>292</v>
      </c>
      <c r="D69" s="89" t="s">
        <v>234</v>
      </c>
      <c r="E69" s="20">
        <v>100</v>
      </c>
      <c r="F69" s="90">
        <v>0</v>
      </c>
      <c r="G69" s="90"/>
      <c r="H69" s="90"/>
      <c r="I69" s="90">
        <v>100</v>
      </c>
    </row>
    <row r="70" spans="1:9" ht="12.75">
      <c r="A70" s="54">
        <v>6</v>
      </c>
      <c r="B70" s="14" t="s">
        <v>293</v>
      </c>
      <c r="C70" s="86" t="s">
        <v>294</v>
      </c>
      <c r="D70" s="86"/>
      <c r="E70" s="15">
        <f>SUM(E71+E74+E77)</f>
        <v>540</v>
      </c>
      <c r="F70" s="15">
        <f>SUM(F71+F74+F77)</f>
        <v>0</v>
      </c>
      <c r="G70" s="15">
        <f>SUM(G71+G74+G77)</f>
        <v>0</v>
      </c>
      <c r="H70" s="15">
        <f>SUM(H71+H74+H77)</f>
        <v>0</v>
      </c>
      <c r="I70" s="15">
        <f>SUM(I71+I74+I77)</f>
        <v>540</v>
      </c>
    </row>
    <row r="71" spans="1:9" ht="46.5" customHeight="1">
      <c r="A71" s="122"/>
      <c r="B71" s="35" t="s">
        <v>295</v>
      </c>
      <c r="C71" s="89" t="s">
        <v>296</v>
      </c>
      <c r="D71" s="89"/>
      <c r="E71" s="20">
        <f>SUM(E72)</f>
        <v>160</v>
      </c>
      <c r="F71" s="20">
        <f>SUM(F72)</f>
        <v>0</v>
      </c>
      <c r="G71" s="20">
        <f>SUM(G72)</f>
        <v>0</v>
      </c>
      <c r="H71" s="20">
        <f>SUM(H72)</f>
        <v>0</v>
      </c>
      <c r="I71" s="20">
        <f>SUM(I72)</f>
        <v>160</v>
      </c>
    </row>
    <row r="72" spans="1:9" ht="51" customHeight="1">
      <c r="A72" s="122"/>
      <c r="B72" s="35" t="s">
        <v>297</v>
      </c>
      <c r="C72" s="89" t="s">
        <v>298</v>
      </c>
      <c r="D72" s="89"/>
      <c r="E72" s="20">
        <f>SUM(E73)</f>
        <v>160</v>
      </c>
      <c r="F72" s="90">
        <f>SUM(G72+H72)</f>
        <v>0</v>
      </c>
      <c r="G72" s="90">
        <f>SUM(G73)</f>
        <v>0</v>
      </c>
      <c r="H72" s="90"/>
      <c r="I72" s="90">
        <f>SUM(E72+F72)</f>
        <v>160</v>
      </c>
    </row>
    <row r="73" spans="1:9" ht="12.75">
      <c r="A73" s="122"/>
      <c r="B73" s="35" t="s">
        <v>233</v>
      </c>
      <c r="C73" s="89" t="s">
        <v>298</v>
      </c>
      <c r="D73" s="89" t="s">
        <v>234</v>
      </c>
      <c r="E73" s="20">
        <v>160</v>
      </c>
      <c r="F73" s="90">
        <f>SUM(G73+H73)</f>
        <v>0</v>
      </c>
      <c r="G73" s="90">
        <v>0</v>
      </c>
      <c r="H73" s="90"/>
      <c r="I73" s="90">
        <f>SUM(E73+F73)</f>
        <v>160</v>
      </c>
    </row>
    <row r="74" spans="1:9" ht="12.75">
      <c r="A74" s="122"/>
      <c r="B74" s="35" t="s">
        <v>299</v>
      </c>
      <c r="C74" s="89" t="s">
        <v>300</v>
      </c>
      <c r="D74" s="89"/>
      <c r="E74" s="20">
        <f>SUM(E75)</f>
        <v>80</v>
      </c>
      <c r="F74" s="20">
        <f>SUM(F75)</f>
        <v>0</v>
      </c>
      <c r="G74" s="20">
        <f>SUM(G75)</f>
        <v>0</v>
      </c>
      <c r="H74" s="20">
        <f>SUM(H75)</f>
        <v>0</v>
      </c>
      <c r="I74" s="20">
        <f>SUM(I75)</f>
        <v>80</v>
      </c>
    </row>
    <row r="75" spans="1:9" ht="12.75">
      <c r="A75" s="122"/>
      <c r="B75" s="35" t="s">
        <v>301</v>
      </c>
      <c r="C75" s="89" t="s">
        <v>302</v>
      </c>
      <c r="D75" s="89"/>
      <c r="E75" s="20">
        <f>SUM(E76)</f>
        <v>80</v>
      </c>
      <c r="F75" s="90">
        <f>SUM(G75+H75)</f>
        <v>0</v>
      </c>
      <c r="G75" s="90">
        <f>SUM(G76)</f>
        <v>0</v>
      </c>
      <c r="H75" s="90"/>
      <c r="I75" s="90">
        <f>SUM(E75+F75)</f>
        <v>80</v>
      </c>
    </row>
    <row r="76" spans="1:9" ht="12.75">
      <c r="A76" s="122"/>
      <c r="B76" s="35" t="s">
        <v>233</v>
      </c>
      <c r="C76" s="89" t="s">
        <v>302</v>
      </c>
      <c r="D76" s="89" t="s">
        <v>234</v>
      </c>
      <c r="E76" s="20">
        <v>80</v>
      </c>
      <c r="F76" s="90">
        <f>SUM(G76+H76)</f>
        <v>0</v>
      </c>
      <c r="G76" s="90"/>
      <c r="H76" s="90"/>
      <c r="I76" s="90">
        <f>SUM(E76+F76)</f>
        <v>80</v>
      </c>
    </row>
    <row r="77" spans="1:9" ht="12.75">
      <c r="A77" s="122"/>
      <c r="B77" s="35" t="s">
        <v>303</v>
      </c>
      <c r="C77" s="89" t="s">
        <v>304</v>
      </c>
      <c r="D77" s="89"/>
      <c r="E77" s="20">
        <f>SUM(E78)</f>
        <v>300</v>
      </c>
      <c r="F77" s="90">
        <f>SUM(G77+H77)</f>
        <v>0</v>
      </c>
      <c r="G77" s="90">
        <f>SUM(G78)</f>
        <v>0</v>
      </c>
      <c r="H77" s="90"/>
      <c r="I77" s="90">
        <f>SUM(E77+F77)</f>
        <v>300</v>
      </c>
    </row>
    <row r="78" spans="1:9" ht="31.5" customHeight="1">
      <c r="A78" s="122"/>
      <c r="B78" s="35" t="s">
        <v>305</v>
      </c>
      <c r="C78" s="89" t="s">
        <v>306</v>
      </c>
      <c r="D78" s="89"/>
      <c r="E78" s="20">
        <f>SUM(E79)</f>
        <v>300</v>
      </c>
      <c r="F78" s="90">
        <f>SUM(G78+H78)</f>
        <v>0</v>
      </c>
      <c r="G78" s="90"/>
      <c r="H78" s="90"/>
      <c r="I78" s="90">
        <f>SUM(E78+F78)</f>
        <v>300</v>
      </c>
    </row>
    <row r="79" spans="1:9" ht="12.75">
      <c r="A79" s="122"/>
      <c r="B79" s="35" t="s">
        <v>233</v>
      </c>
      <c r="C79" s="89" t="s">
        <v>306</v>
      </c>
      <c r="D79" s="89" t="s">
        <v>234</v>
      </c>
      <c r="E79" s="20">
        <v>300</v>
      </c>
      <c r="F79" s="90">
        <f>SUM(G79+H79)</f>
        <v>0</v>
      </c>
      <c r="G79" s="90">
        <v>0</v>
      </c>
      <c r="H79" s="90"/>
      <c r="I79" s="90">
        <f>SUM(E79+F79)</f>
        <v>300</v>
      </c>
    </row>
    <row r="80" spans="1:9" ht="60.75" customHeight="1">
      <c r="A80" s="54">
        <v>7</v>
      </c>
      <c r="B80" s="14" t="s">
        <v>307</v>
      </c>
      <c r="C80" s="86" t="s">
        <v>308</v>
      </c>
      <c r="D80" s="86"/>
      <c r="E80" s="15">
        <f>SUM(E81+E90)</f>
        <v>28912.5</v>
      </c>
      <c r="F80" s="15">
        <f>SUM(F81+F90)</f>
        <v>-3613.8999999999996</v>
      </c>
      <c r="G80" s="15">
        <f>SUM(G81+G90)</f>
        <v>-3613.8999999999996</v>
      </c>
      <c r="H80" s="15">
        <f>SUM(H81+H90)</f>
        <v>0</v>
      </c>
      <c r="I80" s="15">
        <f>SUM(I81+I90)</f>
        <v>25298.6</v>
      </c>
    </row>
    <row r="81" spans="1:9" ht="30.75" customHeight="1">
      <c r="A81" s="54"/>
      <c r="B81" s="35" t="s">
        <v>309</v>
      </c>
      <c r="C81" s="89" t="s">
        <v>310</v>
      </c>
      <c r="D81" s="89"/>
      <c r="E81" s="20">
        <f>SUM(E82+E84+E86+E88)</f>
        <v>25612.5</v>
      </c>
      <c r="F81" s="20">
        <f>SUM(F82+F84+F86+F88)</f>
        <v>-3228.7</v>
      </c>
      <c r="G81" s="20">
        <f>SUM(G82+G84+G86+G88)</f>
        <v>-3228.7</v>
      </c>
      <c r="H81" s="20">
        <f>SUM(H82+H84+H86+H88)</f>
        <v>0</v>
      </c>
      <c r="I81" s="20">
        <f>SUM(I82+I84+I86+I88)</f>
        <v>22383.8</v>
      </c>
    </row>
    <row r="82" spans="1:9" ht="32.25" customHeight="1">
      <c r="A82" s="54"/>
      <c r="B82" s="35" t="s">
        <v>256</v>
      </c>
      <c r="C82" s="89" t="s">
        <v>311</v>
      </c>
      <c r="D82" s="89"/>
      <c r="E82" s="20">
        <f>SUM(E83)</f>
        <v>2500</v>
      </c>
      <c r="F82" s="20">
        <f>SUM(F83)</f>
        <v>0</v>
      </c>
      <c r="G82" s="20">
        <f>SUM(G83)</f>
        <v>0</v>
      </c>
      <c r="H82" s="20">
        <f>SUM(H83)</f>
        <v>0</v>
      </c>
      <c r="I82" s="20">
        <f aca="true" t="shared" si="6" ref="I82:I89">SUM(E82+F82)</f>
        <v>2500</v>
      </c>
    </row>
    <row r="83" spans="1:9" ht="46.5" customHeight="1">
      <c r="A83" s="54"/>
      <c r="B83" s="92" t="s">
        <v>312</v>
      </c>
      <c r="C83" s="89" t="s">
        <v>311</v>
      </c>
      <c r="D83" s="89" t="s">
        <v>313</v>
      </c>
      <c r="E83" s="20">
        <v>2500</v>
      </c>
      <c r="F83" s="90">
        <f>SUM(G83+H83)</f>
        <v>0</v>
      </c>
      <c r="G83" s="90">
        <v>0</v>
      </c>
      <c r="H83" s="90">
        <v>0</v>
      </c>
      <c r="I83" s="90">
        <f t="shared" si="6"/>
        <v>2500</v>
      </c>
    </row>
    <row r="84" spans="1:9" ht="30.75" customHeight="1">
      <c r="A84" s="54"/>
      <c r="B84" s="35" t="s">
        <v>314</v>
      </c>
      <c r="C84" s="89" t="s">
        <v>315</v>
      </c>
      <c r="D84" s="89"/>
      <c r="E84" s="20">
        <f>SUM(E85)</f>
        <v>19529.3</v>
      </c>
      <c r="F84" s="20">
        <f>SUM(F85)</f>
        <v>-3228.7</v>
      </c>
      <c r="G84" s="20">
        <f>SUM(G85)</f>
        <v>-3228.7</v>
      </c>
      <c r="H84" s="20">
        <f>SUM(H85)</f>
        <v>0</v>
      </c>
      <c r="I84" s="90">
        <f t="shared" si="6"/>
        <v>16300.599999999999</v>
      </c>
    </row>
    <row r="85" spans="1:9" ht="12.75">
      <c r="A85" s="54"/>
      <c r="B85" s="35" t="s">
        <v>233</v>
      </c>
      <c r="C85" s="89" t="s">
        <v>315</v>
      </c>
      <c r="D85" s="89" t="s">
        <v>234</v>
      </c>
      <c r="E85" s="20">
        <v>19529.3</v>
      </c>
      <c r="F85" s="90">
        <f>SUM(G85+H85)</f>
        <v>-3228.7</v>
      </c>
      <c r="G85" s="90">
        <v>-3228.7</v>
      </c>
      <c r="H85" s="90">
        <v>0</v>
      </c>
      <c r="I85" s="90">
        <f t="shared" si="6"/>
        <v>16300.599999999999</v>
      </c>
    </row>
    <row r="86" spans="1:9" ht="12.75">
      <c r="A86" s="54"/>
      <c r="B86" s="35" t="s">
        <v>316</v>
      </c>
      <c r="C86" s="89" t="s">
        <v>317</v>
      </c>
      <c r="D86" s="89"/>
      <c r="E86" s="20">
        <f>SUM(E87)</f>
        <v>430.5</v>
      </c>
      <c r="F86" s="20">
        <f>SUM(F87)</f>
        <v>0</v>
      </c>
      <c r="G86" s="20">
        <f>SUM(G87)</f>
        <v>0</v>
      </c>
      <c r="H86" s="20">
        <f>SUM(H87)</f>
        <v>0</v>
      </c>
      <c r="I86" s="90">
        <f t="shared" si="6"/>
        <v>430.5</v>
      </c>
    </row>
    <row r="87" spans="1:9" ht="12.75">
      <c r="A87" s="54"/>
      <c r="B87" s="35" t="s">
        <v>233</v>
      </c>
      <c r="C87" s="89" t="s">
        <v>317</v>
      </c>
      <c r="D87" s="89" t="s">
        <v>234</v>
      </c>
      <c r="E87" s="20">
        <v>430.5</v>
      </c>
      <c r="F87" s="90">
        <f>SUM(G87+H87)</f>
        <v>0</v>
      </c>
      <c r="G87" s="90">
        <v>0</v>
      </c>
      <c r="H87" s="90">
        <v>0</v>
      </c>
      <c r="I87" s="90">
        <f t="shared" si="6"/>
        <v>430.5</v>
      </c>
    </row>
    <row r="88" spans="1:9" ht="12.75">
      <c r="A88" s="54"/>
      <c r="B88" s="35" t="s">
        <v>318</v>
      </c>
      <c r="C88" s="89" t="s">
        <v>319</v>
      </c>
      <c r="D88" s="89"/>
      <c r="E88" s="20">
        <f>SUM(E89)</f>
        <v>3152.7</v>
      </c>
      <c r="F88" s="20">
        <f>SUM(F89)</f>
        <v>0</v>
      </c>
      <c r="G88" s="20">
        <f>SUM(G89)</f>
        <v>0</v>
      </c>
      <c r="H88" s="20">
        <f>SUM(H89)</f>
        <v>0</v>
      </c>
      <c r="I88" s="90">
        <f t="shared" si="6"/>
        <v>3152.7</v>
      </c>
    </row>
    <row r="89" spans="1:9" ht="12.75">
      <c r="A89" s="54"/>
      <c r="B89" s="35" t="s">
        <v>233</v>
      </c>
      <c r="C89" s="89" t="s">
        <v>319</v>
      </c>
      <c r="D89" s="89" t="s">
        <v>234</v>
      </c>
      <c r="E89" s="20">
        <v>3152.7</v>
      </c>
      <c r="F89" s="90">
        <f>SUM(G89+H89)</f>
        <v>0</v>
      </c>
      <c r="G89" s="90">
        <v>0</v>
      </c>
      <c r="H89" s="90">
        <v>0</v>
      </c>
      <c r="I89" s="90">
        <f t="shared" si="6"/>
        <v>3152.7</v>
      </c>
    </row>
    <row r="90" spans="1:9" ht="18.75" customHeight="1">
      <c r="A90" s="54"/>
      <c r="B90" s="35" t="s">
        <v>320</v>
      </c>
      <c r="C90" s="89" t="s">
        <v>321</v>
      </c>
      <c r="D90" s="89"/>
      <c r="E90" s="20">
        <f>SUM(E92)</f>
        <v>3300</v>
      </c>
      <c r="F90" s="90">
        <f>SUM(G90+H90)</f>
        <v>-385.2</v>
      </c>
      <c r="G90" s="90">
        <f>SUM(G92)</f>
        <v>-385.2</v>
      </c>
      <c r="H90" s="90">
        <f>SUM(H92)</f>
        <v>0</v>
      </c>
      <c r="I90" s="90">
        <f>SUM(I92)</f>
        <v>2914.8</v>
      </c>
    </row>
    <row r="91" spans="1:9" ht="12.75">
      <c r="A91" s="54"/>
      <c r="B91" s="35" t="s">
        <v>322</v>
      </c>
      <c r="C91" s="89" t="s">
        <v>323</v>
      </c>
      <c r="D91" s="89"/>
      <c r="E91" s="20">
        <f>SUM(E92)</f>
        <v>3300</v>
      </c>
      <c r="F91" s="20">
        <f>SUM(F92)</f>
        <v>-385.2</v>
      </c>
      <c r="G91" s="20">
        <f>SUM(G92)</f>
        <v>-385.2</v>
      </c>
      <c r="H91" s="20">
        <f>SUM(H92)</f>
        <v>0</v>
      </c>
      <c r="I91" s="90">
        <f>SUM(E91+F91)</f>
        <v>2914.8</v>
      </c>
    </row>
    <row r="92" spans="1:9" ht="12.75">
      <c r="A92" s="54"/>
      <c r="B92" s="35" t="s">
        <v>233</v>
      </c>
      <c r="C92" s="89" t="s">
        <v>323</v>
      </c>
      <c r="D92" s="89" t="s">
        <v>234</v>
      </c>
      <c r="E92" s="20">
        <v>3300</v>
      </c>
      <c r="F92" s="90">
        <f>SUM(G92+H92)</f>
        <v>-385.2</v>
      </c>
      <c r="G92" s="90">
        <v>-385.2</v>
      </c>
      <c r="H92" s="90">
        <v>0</v>
      </c>
      <c r="I92" s="90">
        <f>SUM(E92+F92)</f>
        <v>2914.8</v>
      </c>
    </row>
    <row r="93" spans="1:9" ht="12.75">
      <c r="A93" s="54">
        <v>8</v>
      </c>
      <c r="B93" s="14" t="s">
        <v>324</v>
      </c>
      <c r="C93" s="86" t="s">
        <v>325</v>
      </c>
      <c r="D93" s="86"/>
      <c r="E93" s="15">
        <f>SUM(E94)</f>
        <v>600</v>
      </c>
      <c r="F93" s="83"/>
      <c r="G93" s="83"/>
      <c r="H93" s="83"/>
      <c r="I93" s="83">
        <f>SUM(I94)</f>
        <v>600</v>
      </c>
    </row>
    <row r="94" spans="1:9" ht="12.75">
      <c r="A94" s="54"/>
      <c r="B94" s="35" t="s">
        <v>326</v>
      </c>
      <c r="C94" s="89" t="s">
        <v>327</v>
      </c>
      <c r="D94" s="89"/>
      <c r="E94" s="20">
        <f aca="true" t="shared" si="7" ref="E94:G95">SUM(E95)</f>
        <v>600</v>
      </c>
      <c r="F94" s="90">
        <f t="shared" si="7"/>
        <v>0</v>
      </c>
      <c r="G94" s="90">
        <f t="shared" si="7"/>
        <v>0</v>
      </c>
      <c r="H94" s="90"/>
      <c r="I94" s="90">
        <f>SUM(E94+F94)</f>
        <v>600</v>
      </c>
    </row>
    <row r="95" spans="1:9" ht="12.75">
      <c r="A95" s="54"/>
      <c r="B95" s="35" t="s">
        <v>328</v>
      </c>
      <c r="C95" s="89" t="s">
        <v>329</v>
      </c>
      <c r="D95" s="89"/>
      <c r="E95" s="20">
        <f t="shared" si="7"/>
        <v>600</v>
      </c>
      <c r="F95" s="90">
        <f t="shared" si="7"/>
        <v>0</v>
      </c>
      <c r="G95" s="90">
        <f t="shared" si="7"/>
        <v>0</v>
      </c>
      <c r="H95" s="90"/>
      <c r="I95" s="90">
        <f>SUM(E95+F95)</f>
        <v>600</v>
      </c>
    </row>
    <row r="96" spans="1:9" ht="12.75">
      <c r="A96" s="54"/>
      <c r="B96" s="35" t="s">
        <v>330</v>
      </c>
      <c r="C96" s="89" t="s">
        <v>329</v>
      </c>
      <c r="D96" s="89" t="s">
        <v>331</v>
      </c>
      <c r="E96" s="20">
        <v>600</v>
      </c>
      <c r="F96" s="90">
        <f>SUM(G96+H96)</f>
        <v>0</v>
      </c>
      <c r="G96" s="90">
        <v>0</v>
      </c>
      <c r="H96" s="90"/>
      <c r="I96" s="90">
        <f>SUM(E96+F96)</f>
        <v>600</v>
      </c>
    </row>
    <row r="97" spans="1:9" ht="12.75">
      <c r="A97" s="123">
        <v>9</v>
      </c>
      <c r="B97" s="124" t="s">
        <v>332</v>
      </c>
      <c r="C97" s="86" t="s">
        <v>333</v>
      </c>
      <c r="D97" s="86"/>
      <c r="E97" s="15">
        <f>SUM(E98)</f>
        <v>80</v>
      </c>
      <c r="F97" s="15">
        <f>SUM(F98)</f>
        <v>0</v>
      </c>
      <c r="G97" s="15">
        <f>SUM(G98)</f>
        <v>0</v>
      </c>
      <c r="H97" s="15">
        <f>SUM(H98)</f>
        <v>0</v>
      </c>
      <c r="I97" s="15">
        <f>SUM(I98)</f>
        <v>80</v>
      </c>
    </row>
    <row r="98" spans="1:9" ht="12.75">
      <c r="A98" s="122"/>
      <c r="B98" s="35" t="s">
        <v>334</v>
      </c>
      <c r="C98" s="89" t="s">
        <v>335</v>
      </c>
      <c r="D98" s="89"/>
      <c r="E98" s="22">
        <f>SUM(E99+E101)</f>
        <v>80</v>
      </c>
      <c r="F98" s="22">
        <f>SUM(F99+F101)</f>
        <v>0</v>
      </c>
      <c r="G98" s="22">
        <f>SUM(G99+G101)</f>
        <v>0</v>
      </c>
      <c r="H98" s="22">
        <f>SUM(H99+H101)</f>
        <v>0</v>
      </c>
      <c r="I98" s="22">
        <f>SUM(I99+I101)</f>
        <v>80</v>
      </c>
    </row>
    <row r="99" spans="1:9" ht="46.5" customHeight="1">
      <c r="A99" s="122"/>
      <c r="B99" s="125" t="s">
        <v>336</v>
      </c>
      <c r="C99" s="89" t="s">
        <v>337</v>
      </c>
      <c r="D99" s="89"/>
      <c r="E99" s="22">
        <f>SUM(E100)</f>
        <v>50</v>
      </c>
      <c r="F99" s="126">
        <f>SUM(F100)</f>
        <v>0</v>
      </c>
      <c r="G99" s="126">
        <f>SUM(G100)</f>
        <v>0</v>
      </c>
      <c r="H99" s="126">
        <f>SUM(H100)</f>
        <v>0</v>
      </c>
      <c r="I99" s="126">
        <f>SUM(I100)</f>
        <v>50</v>
      </c>
    </row>
    <row r="100" spans="1:9" ht="12.75">
      <c r="A100" s="122"/>
      <c r="B100" s="35" t="s">
        <v>233</v>
      </c>
      <c r="C100" s="89" t="s">
        <v>338</v>
      </c>
      <c r="D100" s="89" t="s">
        <v>234</v>
      </c>
      <c r="E100" s="20">
        <v>50</v>
      </c>
      <c r="F100" s="90">
        <f>SUM(G100+H100)</f>
        <v>0</v>
      </c>
      <c r="G100" s="90">
        <v>0</v>
      </c>
      <c r="H100" s="90"/>
      <c r="I100" s="90">
        <v>50</v>
      </c>
    </row>
    <row r="101" spans="1:9" ht="79.5" customHeight="1">
      <c r="A101" s="122"/>
      <c r="B101" s="35" t="s">
        <v>339</v>
      </c>
      <c r="C101" s="89" t="s">
        <v>340</v>
      </c>
      <c r="D101" s="89"/>
      <c r="E101" s="20">
        <f>SUM(E102)</f>
        <v>30</v>
      </c>
      <c r="F101" s="90">
        <f>SUM(G101+H101)</f>
        <v>0</v>
      </c>
      <c r="G101" s="90">
        <f>SUM(G102)</f>
        <v>0</v>
      </c>
      <c r="H101" s="90"/>
      <c r="I101" s="90">
        <f>SUM(E101+F101)</f>
        <v>30</v>
      </c>
    </row>
    <row r="102" spans="1:9" ht="12.75">
      <c r="A102" s="122"/>
      <c r="B102" s="35" t="s">
        <v>235</v>
      </c>
      <c r="C102" s="89" t="s">
        <v>340</v>
      </c>
      <c r="D102" s="89" t="s">
        <v>236</v>
      </c>
      <c r="E102" s="20">
        <v>30</v>
      </c>
      <c r="F102" s="90">
        <f>SUM(G102+H102)</f>
        <v>0</v>
      </c>
      <c r="G102" s="90">
        <v>0</v>
      </c>
      <c r="H102" s="90"/>
      <c r="I102" s="90">
        <v>30</v>
      </c>
    </row>
    <row r="103" spans="1:10" ht="63" customHeight="1">
      <c r="A103" s="123">
        <v>10</v>
      </c>
      <c r="B103" s="14" t="s">
        <v>341</v>
      </c>
      <c r="C103" s="86" t="s">
        <v>342</v>
      </c>
      <c r="D103" s="86"/>
      <c r="E103" s="15">
        <f>SUM(E104+E111+E114)</f>
        <v>3601.1</v>
      </c>
      <c r="F103" s="15">
        <f>SUM(F104+F111+F114)</f>
        <v>0</v>
      </c>
      <c r="G103" s="15">
        <f>SUM(G104+G111+G114)</f>
        <v>0</v>
      </c>
      <c r="H103" s="15">
        <f>SUM(H104+H111+H114)</f>
        <v>0</v>
      </c>
      <c r="I103" s="15">
        <f>SUM(I104+I111+I114)</f>
        <v>3601.1</v>
      </c>
      <c r="J103" s="20"/>
    </row>
    <row r="104" spans="1:10" ht="45.75" customHeight="1">
      <c r="A104" s="123"/>
      <c r="B104" s="35" t="s">
        <v>343</v>
      </c>
      <c r="C104" s="89" t="s">
        <v>344</v>
      </c>
      <c r="D104" s="89"/>
      <c r="E104" s="20">
        <f>SUM(E105+E107+E109)</f>
        <v>1334.8</v>
      </c>
      <c r="F104" s="20">
        <f>SUM(F105+F107+F109)</f>
        <v>0</v>
      </c>
      <c r="G104" s="20">
        <f>SUM(G105+G107+G109)</f>
        <v>0</v>
      </c>
      <c r="H104" s="20">
        <f>SUM(H105+H107+H109)</f>
        <v>0</v>
      </c>
      <c r="I104" s="20">
        <f>SUM(I105+I107+I109)</f>
        <v>1334.8</v>
      </c>
      <c r="J104" s="20"/>
    </row>
    <row r="105" spans="1:9" ht="31.5" customHeight="1">
      <c r="A105" s="122"/>
      <c r="B105" s="35" t="s">
        <v>345</v>
      </c>
      <c r="C105" s="89" t="s">
        <v>346</v>
      </c>
      <c r="D105" s="89"/>
      <c r="E105" s="20">
        <f>SUM(E106)</f>
        <v>146.8</v>
      </c>
      <c r="F105" s="20">
        <f>SUM(F106)</f>
        <v>0</v>
      </c>
      <c r="G105" s="20">
        <f>SUM(G106)</f>
        <v>0</v>
      </c>
      <c r="H105" s="20">
        <f>SUM(H106)</f>
        <v>0</v>
      </c>
      <c r="I105" s="20">
        <f>SUM(I106)</f>
        <v>146.8</v>
      </c>
    </row>
    <row r="106" spans="1:9" ht="12.75">
      <c r="A106" s="122"/>
      <c r="B106" s="92" t="s">
        <v>245</v>
      </c>
      <c r="C106" s="60" t="s">
        <v>346</v>
      </c>
      <c r="D106" s="89" t="s">
        <v>246</v>
      </c>
      <c r="E106" s="20">
        <v>146.8</v>
      </c>
      <c r="F106" s="90">
        <f>SUM(G106)</f>
        <v>0</v>
      </c>
      <c r="G106" s="90">
        <v>0</v>
      </c>
      <c r="H106" s="90"/>
      <c r="I106" s="90">
        <f>SUM(E106+F106)</f>
        <v>146.8</v>
      </c>
    </row>
    <row r="107" spans="1:9" ht="12.75">
      <c r="A107" s="122"/>
      <c r="B107" s="35" t="s">
        <v>347</v>
      </c>
      <c r="C107" s="89" t="s">
        <v>348</v>
      </c>
      <c r="D107" s="89"/>
      <c r="E107" s="20">
        <f>SUM(E108)</f>
        <v>1131</v>
      </c>
      <c r="F107" s="20">
        <f>SUM(F108)</f>
        <v>0</v>
      </c>
      <c r="G107" s="20">
        <f>SUM(G108)</f>
        <v>0</v>
      </c>
      <c r="H107" s="20">
        <f>SUM(H108)</f>
        <v>0</v>
      </c>
      <c r="I107" s="20">
        <f>SUM(I108)</f>
        <v>1131</v>
      </c>
    </row>
    <row r="108" spans="1:9" ht="12.75">
      <c r="A108" s="122"/>
      <c r="B108" s="35" t="s">
        <v>233</v>
      </c>
      <c r="C108" s="89" t="s">
        <v>348</v>
      </c>
      <c r="D108" s="89" t="s">
        <v>234</v>
      </c>
      <c r="E108" s="20">
        <v>1131</v>
      </c>
      <c r="F108" s="90">
        <f>SUM(G108+H108)</f>
        <v>0</v>
      </c>
      <c r="G108" s="90">
        <v>0</v>
      </c>
      <c r="H108" s="90">
        <v>0</v>
      </c>
      <c r="I108" s="90">
        <f>SUM(E108+F108)</f>
        <v>1131</v>
      </c>
    </row>
    <row r="109" spans="1:9" ht="12.75">
      <c r="A109" s="122"/>
      <c r="B109" s="92" t="s">
        <v>349</v>
      </c>
      <c r="C109" s="89" t="s">
        <v>350</v>
      </c>
      <c r="D109" s="89"/>
      <c r="E109" s="20">
        <f>SUM(E110)</f>
        <v>57</v>
      </c>
      <c r="F109" s="20">
        <f>SUM(F110)</f>
        <v>0</v>
      </c>
      <c r="G109" s="20">
        <f>SUM(G110)</f>
        <v>0</v>
      </c>
      <c r="H109" s="20">
        <f>SUM(H110)</f>
        <v>0</v>
      </c>
      <c r="I109" s="20">
        <f>SUM(I110)</f>
        <v>57</v>
      </c>
    </row>
    <row r="110" spans="1:9" ht="12.75">
      <c r="A110" s="122"/>
      <c r="B110" s="35" t="s">
        <v>233</v>
      </c>
      <c r="C110" s="89" t="s">
        <v>350</v>
      </c>
      <c r="D110" s="89" t="s">
        <v>234</v>
      </c>
      <c r="E110" s="20">
        <v>57</v>
      </c>
      <c r="F110" s="90">
        <f>SUM(G110+H110)</f>
        <v>0</v>
      </c>
      <c r="G110" s="90">
        <v>0</v>
      </c>
      <c r="H110" s="90"/>
      <c r="I110" s="90">
        <f>SUM(E110+F110)</f>
        <v>57</v>
      </c>
    </row>
    <row r="111" spans="1:9" ht="12.75">
      <c r="A111" s="122"/>
      <c r="B111" s="35" t="s">
        <v>351</v>
      </c>
      <c r="C111" s="89" t="s">
        <v>352</v>
      </c>
      <c r="D111" s="89"/>
      <c r="E111" s="20">
        <f aca="true" t="shared" si="8" ref="E111:I112">SUM(E112)</f>
        <v>626.3</v>
      </c>
      <c r="F111" s="20">
        <f t="shared" si="8"/>
        <v>0</v>
      </c>
      <c r="G111" s="20">
        <f t="shared" si="8"/>
        <v>0</v>
      </c>
      <c r="H111" s="20">
        <f t="shared" si="8"/>
        <v>0</v>
      </c>
      <c r="I111" s="20">
        <f t="shared" si="8"/>
        <v>626.3</v>
      </c>
    </row>
    <row r="112" spans="1:9" ht="12.75">
      <c r="A112" s="122"/>
      <c r="B112" s="35" t="s">
        <v>353</v>
      </c>
      <c r="C112" s="89" t="s">
        <v>354</v>
      </c>
      <c r="D112" s="89"/>
      <c r="E112" s="20">
        <f t="shared" si="8"/>
        <v>626.3</v>
      </c>
      <c r="F112" s="20">
        <f t="shared" si="8"/>
        <v>0</v>
      </c>
      <c r="G112" s="20">
        <f t="shared" si="8"/>
        <v>0</v>
      </c>
      <c r="H112" s="20">
        <f t="shared" si="8"/>
        <v>0</v>
      </c>
      <c r="I112" s="20">
        <f t="shared" si="8"/>
        <v>626.3</v>
      </c>
    </row>
    <row r="113" spans="1:9" ht="12.75">
      <c r="A113" s="122"/>
      <c r="B113" s="92" t="s">
        <v>245</v>
      </c>
      <c r="C113" s="60" t="s">
        <v>354</v>
      </c>
      <c r="D113" s="89" t="s">
        <v>246</v>
      </c>
      <c r="E113" s="20">
        <v>626.3</v>
      </c>
      <c r="F113" s="90">
        <f>SUM(G113)</f>
        <v>0</v>
      </c>
      <c r="G113" s="90">
        <v>0</v>
      </c>
      <c r="H113" s="90"/>
      <c r="I113" s="90">
        <f>SUM(E113+F113)</f>
        <v>626.3</v>
      </c>
    </row>
    <row r="114" spans="1:9" ht="12.75">
      <c r="A114" s="122"/>
      <c r="B114" s="92" t="s">
        <v>355</v>
      </c>
      <c r="C114" s="60" t="s">
        <v>356</v>
      </c>
      <c r="D114" s="89"/>
      <c r="E114" s="20">
        <f aca="true" t="shared" si="9" ref="E114:I115">SUM(E115)</f>
        <v>1640</v>
      </c>
      <c r="F114" s="20">
        <f t="shared" si="9"/>
        <v>0</v>
      </c>
      <c r="G114" s="20">
        <f t="shared" si="9"/>
        <v>0</v>
      </c>
      <c r="H114" s="20">
        <f t="shared" si="9"/>
        <v>0</v>
      </c>
      <c r="I114" s="20">
        <f t="shared" si="9"/>
        <v>1640</v>
      </c>
    </row>
    <row r="115" spans="1:9" ht="12.75">
      <c r="A115" s="122"/>
      <c r="B115" s="92" t="s">
        <v>357</v>
      </c>
      <c r="C115" s="60" t="s">
        <v>358</v>
      </c>
      <c r="D115" s="89"/>
      <c r="E115" s="20">
        <f t="shared" si="9"/>
        <v>1640</v>
      </c>
      <c r="F115" s="20">
        <f t="shared" si="9"/>
        <v>0</v>
      </c>
      <c r="G115" s="20">
        <f t="shared" si="9"/>
        <v>0</v>
      </c>
      <c r="H115" s="20">
        <f t="shared" si="9"/>
        <v>0</v>
      </c>
      <c r="I115" s="20">
        <f t="shared" si="9"/>
        <v>1640</v>
      </c>
    </row>
    <row r="116" spans="1:9" ht="12.75">
      <c r="A116" s="122"/>
      <c r="B116" s="35" t="s">
        <v>233</v>
      </c>
      <c r="C116" s="60" t="s">
        <v>358</v>
      </c>
      <c r="D116" s="89" t="s">
        <v>234</v>
      </c>
      <c r="E116" s="20">
        <v>1640</v>
      </c>
      <c r="F116" s="90">
        <f>SUM(G116)</f>
        <v>0</v>
      </c>
      <c r="G116" s="90">
        <v>0</v>
      </c>
      <c r="H116" s="90" t="s">
        <v>9</v>
      </c>
      <c r="I116" s="90">
        <f>SUM(E116+F116)</f>
        <v>1640</v>
      </c>
    </row>
    <row r="117" spans="1:9" ht="47.25" customHeight="1">
      <c r="A117" s="123">
        <v>11</v>
      </c>
      <c r="B117" s="14" t="s">
        <v>359</v>
      </c>
      <c r="C117" s="86" t="s">
        <v>360</v>
      </c>
      <c r="D117" s="86"/>
      <c r="E117" s="15">
        <f>SUM(E118)</f>
        <v>9827.699999999999</v>
      </c>
      <c r="F117" s="15">
        <f>SUM(F118)</f>
        <v>-1169.8</v>
      </c>
      <c r="G117" s="15">
        <f>SUM(G118)</f>
        <v>-1169.8</v>
      </c>
      <c r="H117" s="15">
        <f>SUM(H118)</f>
        <v>0</v>
      </c>
      <c r="I117" s="15">
        <f>SUM(I118)</f>
        <v>8657.9</v>
      </c>
    </row>
    <row r="118" spans="1:9" ht="15.75" customHeight="1">
      <c r="A118" s="122"/>
      <c r="B118" s="35" t="s">
        <v>361</v>
      </c>
      <c r="C118" s="89" t="s">
        <v>362</v>
      </c>
      <c r="D118" s="89"/>
      <c r="E118" s="20">
        <f>SUM(E121+E132)</f>
        <v>9827.699999999999</v>
      </c>
      <c r="F118" s="20">
        <f>SUM(F121+F132)</f>
        <v>-1169.8</v>
      </c>
      <c r="G118" s="20">
        <f>SUM(G121+G132)</f>
        <v>-1169.8</v>
      </c>
      <c r="H118" s="20">
        <f>SUM(H121+H132)</f>
        <v>0</v>
      </c>
      <c r="I118" s="20">
        <f>SUM(I121+I132)</f>
        <v>8657.9</v>
      </c>
    </row>
    <row r="119" spans="1:9" ht="32.25" customHeight="1" hidden="1">
      <c r="A119" s="122"/>
      <c r="B119" s="35" t="s">
        <v>363</v>
      </c>
      <c r="C119" s="89" t="s">
        <v>364</v>
      </c>
      <c r="D119" s="89"/>
      <c r="E119" s="20">
        <f>SUM(E120)</f>
        <v>1050</v>
      </c>
      <c r="F119" s="20">
        <f>SUM(F120)</f>
        <v>-1050</v>
      </c>
      <c r="G119" s="20">
        <f>SUM(G120)</f>
        <v>-1050</v>
      </c>
      <c r="H119" s="20">
        <f>SUM(H120)</f>
        <v>0</v>
      </c>
      <c r="I119" s="20">
        <f>SUM(I120)</f>
        <v>0</v>
      </c>
    </row>
    <row r="120" spans="1:9" ht="12.75" hidden="1">
      <c r="A120" s="122"/>
      <c r="B120" s="35" t="s">
        <v>233</v>
      </c>
      <c r="C120" s="89" t="s">
        <v>365</v>
      </c>
      <c r="D120" s="89" t="s">
        <v>234</v>
      </c>
      <c r="E120" s="20">
        <v>1050</v>
      </c>
      <c r="F120" s="90">
        <f>SUM(G120)</f>
        <v>-1050</v>
      </c>
      <c r="G120" s="90">
        <v>-1050</v>
      </c>
      <c r="H120" s="90">
        <v>0</v>
      </c>
      <c r="I120" s="90">
        <f>SUM(E120+F120)</f>
        <v>0</v>
      </c>
    </row>
    <row r="121" spans="1:9" ht="31.5" customHeight="1">
      <c r="A121" s="122"/>
      <c r="B121" s="35" t="s">
        <v>366</v>
      </c>
      <c r="C121" s="89" t="s">
        <v>367</v>
      </c>
      <c r="D121" s="89"/>
      <c r="E121" s="20">
        <f>SUM(E122+E123)</f>
        <v>7069.599999999999</v>
      </c>
      <c r="F121" s="20">
        <f>SUM(F122+F123)</f>
        <v>-1169.8</v>
      </c>
      <c r="G121" s="20">
        <f>SUM(G122+G123)</f>
        <v>-1169.8</v>
      </c>
      <c r="H121" s="20">
        <f>SUM(H122+H123)</f>
        <v>0</v>
      </c>
      <c r="I121" s="20">
        <f>SUM(I122+I123)</f>
        <v>5899.799999999999</v>
      </c>
    </row>
    <row r="122" spans="1:9" ht="32.25" customHeight="1">
      <c r="A122" s="122"/>
      <c r="B122" s="35" t="s">
        <v>233</v>
      </c>
      <c r="C122" s="89" t="s">
        <v>368</v>
      </c>
      <c r="D122" s="89" t="s">
        <v>234</v>
      </c>
      <c r="E122" s="20">
        <v>5979.4</v>
      </c>
      <c r="F122" s="90">
        <f>SUM(G122)</f>
        <v>-1169.8</v>
      </c>
      <c r="G122" s="90">
        <v>-1169.8</v>
      </c>
      <c r="H122" s="90">
        <v>0</v>
      </c>
      <c r="I122" s="90">
        <f>SUM(E122+F122)</f>
        <v>4809.599999999999</v>
      </c>
    </row>
    <row r="123" spans="1:9" ht="12.75">
      <c r="A123" s="122"/>
      <c r="B123" s="19" t="s">
        <v>269</v>
      </c>
      <c r="C123" s="89" t="s">
        <v>368</v>
      </c>
      <c r="D123" s="89" t="s">
        <v>270</v>
      </c>
      <c r="E123" s="20">
        <v>1090.2</v>
      </c>
      <c r="F123" s="90">
        <f>SUM(G123)</f>
        <v>0</v>
      </c>
      <c r="G123" s="90">
        <v>0</v>
      </c>
      <c r="H123" s="90"/>
      <c r="I123" s="90">
        <f>SUM(E123+F123)</f>
        <v>1090.2</v>
      </c>
    </row>
    <row r="124" spans="1:9" ht="12.75" hidden="1">
      <c r="A124" s="122"/>
      <c r="B124" s="35" t="s">
        <v>369</v>
      </c>
      <c r="C124" s="89" t="s">
        <v>370</v>
      </c>
      <c r="D124" s="89"/>
      <c r="E124" s="20">
        <f>SUM(E125)</f>
        <v>0</v>
      </c>
      <c r="F124" s="20">
        <f>SUM(F125)</f>
        <v>0</v>
      </c>
      <c r="G124" s="20">
        <f>SUM(G125)</f>
        <v>0</v>
      </c>
      <c r="H124" s="20">
        <f>SUM(H125)</f>
        <v>0</v>
      </c>
      <c r="I124" s="20">
        <f>SUM(I125)</f>
        <v>0</v>
      </c>
    </row>
    <row r="125" spans="1:10" ht="12.75" hidden="1">
      <c r="A125" s="122"/>
      <c r="B125" s="35" t="s">
        <v>233</v>
      </c>
      <c r="C125" s="89" t="s">
        <v>371</v>
      </c>
      <c r="D125" s="89" t="s">
        <v>234</v>
      </c>
      <c r="E125" s="20">
        <v>0</v>
      </c>
      <c r="F125" s="90">
        <f>SUM(G125)</f>
        <v>0</v>
      </c>
      <c r="G125" s="90">
        <v>0</v>
      </c>
      <c r="H125" s="90"/>
      <c r="I125" s="90">
        <f>SUM(E125+F125)</f>
        <v>0</v>
      </c>
      <c r="J125" s="42"/>
    </row>
    <row r="126" spans="1:9" ht="12.75" hidden="1">
      <c r="A126" s="122"/>
      <c r="B126" s="35" t="s">
        <v>372</v>
      </c>
      <c r="C126" s="89" t="s">
        <v>373</v>
      </c>
      <c r="D126" s="89"/>
      <c r="E126" s="20">
        <f>SUM(E127)</f>
        <v>0</v>
      </c>
      <c r="F126" s="20">
        <f>SUM(F127)</f>
        <v>0</v>
      </c>
      <c r="G126" s="20">
        <f>SUM(G127)</f>
        <v>0</v>
      </c>
      <c r="H126" s="20">
        <f>SUM(H127)</f>
        <v>0</v>
      </c>
      <c r="I126" s="20">
        <f>SUM(I127)</f>
        <v>0</v>
      </c>
    </row>
    <row r="127" spans="1:9" ht="12.75" hidden="1">
      <c r="A127" s="122"/>
      <c r="B127" s="35" t="s">
        <v>233</v>
      </c>
      <c r="C127" s="89" t="s">
        <v>373</v>
      </c>
      <c r="D127" s="89" t="s">
        <v>234</v>
      </c>
      <c r="E127" s="20">
        <v>0</v>
      </c>
      <c r="F127" s="90">
        <f>SUM(G127)</f>
        <v>0</v>
      </c>
      <c r="G127" s="90">
        <v>0</v>
      </c>
      <c r="H127" s="90"/>
      <c r="I127" s="90">
        <f>SUM(E127+F127)</f>
        <v>0</v>
      </c>
    </row>
    <row r="128" spans="1:9" ht="12.75" hidden="1">
      <c r="A128" s="122"/>
      <c r="B128" s="35" t="s">
        <v>374</v>
      </c>
      <c r="C128" s="89" t="s">
        <v>375</v>
      </c>
      <c r="D128" s="89"/>
      <c r="E128" s="20">
        <f>SUM(E129)</f>
        <v>0</v>
      </c>
      <c r="F128" s="20">
        <f>SUM(F129)</f>
        <v>0</v>
      </c>
      <c r="G128" s="20">
        <f>SUM(G129)</f>
        <v>0</v>
      </c>
      <c r="H128" s="20">
        <f>SUM(H129)</f>
        <v>0</v>
      </c>
      <c r="I128" s="20">
        <f>SUM(I129)</f>
        <v>0</v>
      </c>
    </row>
    <row r="129" spans="1:11" ht="12.75" hidden="1">
      <c r="A129" s="122"/>
      <c r="B129" s="35" t="s">
        <v>233</v>
      </c>
      <c r="C129" s="89" t="s">
        <v>375</v>
      </c>
      <c r="D129" s="89" t="s">
        <v>234</v>
      </c>
      <c r="E129" s="20">
        <v>0</v>
      </c>
      <c r="F129" s="90">
        <f>SUM(G129)</f>
        <v>0</v>
      </c>
      <c r="G129" s="90">
        <v>0</v>
      </c>
      <c r="H129" s="90"/>
      <c r="I129" s="90">
        <f>SUM(E129+F129)</f>
        <v>0</v>
      </c>
      <c r="K129" s="42"/>
    </row>
    <row r="130" spans="1:9" ht="12.75" hidden="1">
      <c r="A130" s="122"/>
      <c r="B130" s="35" t="s">
        <v>376</v>
      </c>
      <c r="C130" s="89" t="s">
        <v>377</v>
      </c>
      <c r="D130" s="89"/>
      <c r="E130" s="20">
        <f>SUM(E131)</f>
        <v>0</v>
      </c>
      <c r="F130" s="20">
        <f>SUM(F131)</f>
        <v>0</v>
      </c>
      <c r="G130" s="20">
        <f>SUM(G131)</f>
        <v>0</v>
      </c>
      <c r="H130" s="20">
        <f>SUM(H131)</f>
        <v>0</v>
      </c>
      <c r="I130" s="20">
        <f>SUM(I131)</f>
        <v>0</v>
      </c>
    </row>
    <row r="131" spans="1:9" ht="12.75" hidden="1">
      <c r="A131" s="122"/>
      <c r="B131" s="35" t="s">
        <v>233</v>
      </c>
      <c r="C131" s="89" t="s">
        <v>377</v>
      </c>
      <c r="D131" s="89" t="s">
        <v>234</v>
      </c>
      <c r="E131" s="20">
        <v>0</v>
      </c>
      <c r="F131" s="90">
        <f>SUM(G131)</f>
        <v>0</v>
      </c>
      <c r="G131" s="90">
        <v>0</v>
      </c>
      <c r="H131" s="90"/>
      <c r="I131" s="90">
        <f>SUM(E131+F131)</f>
        <v>0</v>
      </c>
    </row>
    <row r="132" spans="1:9" ht="12.75">
      <c r="A132" s="122"/>
      <c r="B132" s="35" t="s">
        <v>378</v>
      </c>
      <c r="C132" s="89" t="s">
        <v>379</v>
      </c>
      <c r="D132" s="89"/>
      <c r="E132" s="20">
        <f>SUM(E133)</f>
        <v>2758.1</v>
      </c>
      <c r="F132" s="20">
        <f>SUM(F133)</f>
        <v>0</v>
      </c>
      <c r="G132" s="20">
        <f>SUM(G133)</f>
        <v>0</v>
      </c>
      <c r="H132" s="20">
        <f>SUM(H133)</f>
        <v>0</v>
      </c>
      <c r="I132" s="20">
        <f>SUM(I133)</f>
        <v>2758.1</v>
      </c>
    </row>
    <row r="133" spans="1:9" ht="12.75">
      <c r="A133" s="122"/>
      <c r="B133" s="35" t="s">
        <v>233</v>
      </c>
      <c r="C133" s="89" t="s">
        <v>380</v>
      </c>
      <c r="D133" s="89" t="s">
        <v>234</v>
      </c>
      <c r="E133" s="20">
        <v>2758.1</v>
      </c>
      <c r="F133" s="90">
        <f>SUM(G133+H133)</f>
        <v>0</v>
      </c>
      <c r="G133" s="90">
        <v>0</v>
      </c>
      <c r="H133" s="90">
        <v>0</v>
      </c>
      <c r="I133" s="90">
        <f>SUM(E133+F133)</f>
        <v>2758.1</v>
      </c>
    </row>
    <row r="134" spans="1:9" ht="12.75">
      <c r="A134" s="123">
        <v>12</v>
      </c>
      <c r="B134" s="14" t="s">
        <v>381</v>
      </c>
      <c r="C134" s="86" t="s">
        <v>382</v>
      </c>
      <c r="D134" s="86"/>
      <c r="E134" s="15">
        <f>SUM(E135)</f>
        <v>450</v>
      </c>
      <c r="F134" s="15">
        <f>SUM(F135)</f>
        <v>0</v>
      </c>
      <c r="G134" s="15">
        <f>SUM(G135)</f>
        <v>0</v>
      </c>
      <c r="H134" s="15">
        <f>SUM(H135)</f>
        <v>0</v>
      </c>
      <c r="I134" s="15">
        <f>SUM(I135)</f>
        <v>450</v>
      </c>
    </row>
    <row r="135" spans="1:9" ht="12.75">
      <c r="A135" s="122"/>
      <c r="B135" s="35" t="s">
        <v>383</v>
      </c>
      <c r="C135" s="89" t="s">
        <v>384</v>
      </c>
      <c r="D135" s="89"/>
      <c r="E135" s="20">
        <f>SUM(E136+E138+E140+E142)</f>
        <v>450</v>
      </c>
      <c r="F135" s="20">
        <f>SUM(F136+F138+F140+F142)</f>
        <v>0</v>
      </c>
      <c r="G135" s="20">
        <f>SUM(G136+G138+G140+G142)</f>
        <v>0</v>
      </c>
      <c r="H135" s="20">
        <f>SUM(H136+H138+H140+H142)</f>
        <v>0</v>
      </c>
      <c r="I135" s="20">
        <f>SUM(I136+I138+I140+I142)</f>
        <v>450</v>
      </c>
    </row>
    <row r="136" spans="1:9" ht="63" customHeight="1">
      <c r="A136" s="122"/>
      <c r="B136" s="35" t="s">
        <v>385</v>
      </c>
      <c r="C136" s="89" t="s">
        <v>386</v>
      </c>
      <c r="D136" s="89"/>
      <c r="E136" s="20">
        <f>SUM(E137)</f>
        <v>100</v>
      </c>
      <c r="F136" s="20">
        <f>SUM(F137)</f>
        <v>0</v>
      </c>
      <c r="G136" s="20">
        <f>SUM(G137)</f>
        <v>0</v>
      </c>
      <c r="H136" s="20">
        <f>SUM(H137)</f>
        <v>0</v>
      </c>
      <c r="I136" s="20">
        <f>SUM(I137)</f>
        <v>100</v>
      </c>
    </row>
    <row r="137" spans="1:9" ht="12.75">
      <c r="A137" s="122"/>
      <c r="B137" s="25" t="s">
        <v>312</v>
      </c>
      <c r="C137" s="89" t="s">
        <v>386</v>
      </c>
      <c r="D137" s="89" t="s">
        <v>313</v>
      </c>
      <c r="E137" s="20">
        <v>100</v>
      </c>
      <c r="F137" s="90">
        <f>SUM(G137)</f>
        <v>0</v>
      </c>
      <c r="G137" s="90">
        <v>0</v>
      </c>
      <c r="H137" s="90"/>
      <c r="I137" s="90">
        <f>SUM(E137+F137)</f>
        <v>100</v>
      </c>
    </row>
    <row r="138" spans="1:9" ht="31.5" customHeight="1">
      <c r="A138" s="122"/>
      <c r="B138" s="35" t="s">
        <v>387</v>
      </c>
      <c r="C138" s="89" t="s">
        <v>388</v>
      </c>
      <c r="D138" s="89"/>
      <c r="E138" s="20">
        <f>SUM(E139)</f>
        <v>200</v>
      </c>
      <c r="F138" s="20">
        <f>SUM(F139)</f>
        <v>0</v>
      </c>
      <c r="G138" s="20">
        <f>SUM(G139)</f>
        <v>0</v>
      </c>
      <c r="H138" s="20">
        <f>SUM(H139)</f>
        <v>0</v>
      </c>
      <c r="I138" s="20">
        <f>SUM(I139)</f>
        <v>200</v>
      </c>
    </row>
    <row r="139" spans="1:9" ht="12.75">
      <c r="A139" s="122"/>
      <c r="B139" s="25" t="s">
        <v>312</v>
      </c>
      <c r="C139" s="89" t="s">
        <v>388</v>
      </c>
      <c r="D139" s="89" t="s">
        <v>313</v>
      </c>
      <c r="E139" s="20">
        <v>200</v>
      </c>
      <c r="F139" s="90">
        <f>SUM(G139)</f>
        <v>0</v>
      </c>
      <c r="G139" s="90">
        <v>0</v>
      </c>
      <c r="H139" s="90"/>
      <c r="I139" s="90">
        <f>SUM(E139+F139)</f>
        <v>200</v>
      </c>
    </row>
    <row r="140" spans="1:9" ht="12.75">
      <c r="A140" s="122"/>
      <c r="B140" s="25" t="s">
        <v>389</v>
      </c>
      <c r="C140" s="89" t="s">
        <v>390</v>
      </c>
      <c r="D140" s="89"/>
      <c r="E140" s="20">
        <f>SUM(E141)</f>
        <v>50</v>
      </c>
      <c r="F140" s="20">
        <f>SUM(F141)</f>
        <v>0</v>
      </c>
      <c r="G140" s="20">
        <f>SUM(G141)</f>
        <v>0</v>
      </c>
      <c r="H140" s="20">
        <f>SUM(H141)</f>
        <v>0</v>
      </c>
      <c r="I140" s="20">
        <f>SUM(I141)</f>
        <v>50</v>
      </c>
    </row>
    <row r="141" spans="1:9" ht="12.75">
      <c r="A141" s="122"/>
      <c r="B141" s="25" t="s">
        <v>312</v>
      </c>
      <c r="C141" s="89" t="s">
        <v>390</v>
      </c>
      <c r="D141" s="89" t="s">
        <v>313</v>
      </c>
      <c r="E141" s="20">
        <v>50</v>
      </c>
      <c r="F141" s="90">
        <f>SUM(G141)</f>
        <v>0</v>
      </c>
      <c r="G141" s="90">
        <v>0</v>
      </c>
      <c r="H141" s="90"/>
      <c r="I141" s="90">
        <f>SUM(E141+F141)</f>
        <v>50</v>
      </c>
    </row>
    <row r="142" spans="1:9" ht="12.75">
      <c r="A142" s="122"/>
      <c r="B142" s="25" t="s">
        <v>391</v>
      </c>
      <c r="C142" s="89" t="s">
        <v>392</v>
      </c>
      <c r="D142" s="89"/>
      <c r="E142" s="20">
        <f>SUM(E143)</f>
        <v>100</v>
      </c>
      <c r="F142" s="20">
        <f>SUM(F143)</f>
        <v>0</v>
      </c>
      <c r="G142" s="20">
        <f>SUM(G143)</f>
        <v>0</v>
      </c>
      <c r="H142" s="20">
        <f>SUM(H143)</f>
        <v>0</v>
      </c>
      <c r="I142" s="20">
        <f>SUM(I143)</f>
        <v>100</v>
      </c>
    </row>
    <row r="143" spans="1:9" ht="12.75">
      <c r="A143" s="122"/>
      <c r="B143" s="25" t="s">
        <v>312</v>
      </c>
      <c r="C143" s="89" t="s">
        <v>392</v>
      </c>
      <c r="D143" s="89" t="s">
        <v>313</v>
      </c>
      <c r="E143" s="20">
        <v>100</v>
      </c>
      <c r="F143" s="90">
        <f>SUM(G143)</f>
        <v>0</v>
      </c>
      <c r="G143" s="90">
        <v>0</v>
      </c>
      <c r="H143" s="90"/>
      <c r="I143" s="90">
        <f>SUM(E143+F143)</f>
        <v>100</v>
      </c>
    </row>
    <row r="144" spans="1:9" ht="12.75">
      <c r="A144" s="54">
        <v>13</v>
      </c>
      <c r="B144" s="14" t="s">
        <v>393</v>
      </c>
      <c r="C144" s="86" t="s">
        <v>394</v>
      </c>
      <c r="D144" s="127"/>
      <c r="E144" s="15">
        <f>SUM(E145)</f>
        <v>22210</v>
      </c>
      <c r="F144" s="15">
        <f>SUM(F145)</f>
        <v>4413.7</v>
      </c>
      <c r="G144" s="15">
        <f>SUM(G145)</f>
        <v>4413.7</v>
      </c>
      <c r="H144" s="15">
        <f>SUM(H145)</f>
        <v>0</v>
      </c>
      <c r="I144" s="15">
        <f>SUM(I145)</f>
        <v>26623.7</v>
      </c>
    </row>
    <row r="145" spans="1:9" ht="18.75" customHeight="1">
      <c r="A145" s="60"/>
      <c r="B145" s="35" t="s">
        <v>395</v>
      </c>
      <c r="C145" s="89" t="s">
        <v>396</v>
      </c>
      <c r="D145" s="89"/>
      <c r="E145" s="20">
        <f>SUM(E146+E148+E150+E152)</f>
        <v>22210</v>
      </c>
      <c r="F145" s="20">
        <f>SUM(G145+H145)</f>
        <v>4413.7</v>
      </c>
      <c r="G145" s="20">
        <f>SUM(G146+G152+G148+G150)</f>
        <v>4413.7</v>
      </c>
      <c r="H145" s="20">
        <f aca="true" t="shared" si="10" ref="F145:H150">SUM(H146)</f>
        <v>0</v>
      </c>
      <c r="I145" s="20">
        <f aca="true" t="shared" si="11" ref="I145:I151">SUM(E145+F145)</f>
        <v>26623.7</v>
      </c>
    </row>
    <row r="146" spans="1:9" ht="12.75">
      <c r="A146" s="60"/>
      <c r="B146" s="35" t="s">
        <v>397</v>
      </c>
      <c r="C146" s="89" t="s">
        <v>398</v>
      </c>
      <c r="D146" s="89"/>
      <c r="E146" s="20">
        <f>SUM(E147)</f>
        <v>7956.3</v>
      </c>
      <c r="F146" s="20">
        <f t="shared" si="10"/>
        <v>1500</v>
      </c>
      <c r="G146" s="20">
        <f t="shared" si="10"/>
        <v>1500</v>
      </c>
      <c r="H146" s="20">
        <f t="shared" si="10"/>
        <v>0</v>
      </c>
      <c r="I146" s="20">
        <f t="shared" si="11"/>
        <v>9456.3</v>
      </c>
    </row>
    <row r="147" spans="1:9" ht="12.75">
      <c r="A147" s="60"/>
      <c r="B147" s="35" t="s">
        <v>233</v>
      </c>
      <c r="C147" s="89" t="s">
        <v>398</v>
      </c>
      <c r="D147" s="89" t="s">
        <v>234</v>
      </c>
      <c r="E147" s="20">
        <v>7956.3</v>
      </c>
      <c r="F147" s="90">
        <f>SUM(G147+H147)</f>
        <v>1500</v>
      </c>
      <c r="G147" s="90">
        <v>1500</v>
      </c>
      <c r="H147" s="90">
        <v>0</v>
      </c>
      <c r="I147" s="20">
        <f t="shared" si="11"/>
        <v>9456.3</v>
      </c>
    </row>
    <row r="148" spans="1:9" ht="12.75">
      <c r="A148" s="60"/>
      <c r="B148" s="35" t="s">
        <v>399</v>
      </c>
      <c r="C148" s="89" t="s">
        <v>400</v>
      </c>
      <c r="D148" s="89"/>
      <c r="E148" s="20">
        <f>SUM(E149)</f>
        <v>3400</v>
      </c>
      <c r="F148" s="20">
        <f t="shared" si="10"/>
        <v>613.7</v>
      </c>
      <c r="G148" s="20">
        <f t="shared" si="10"/>
        <v>613.7</v>
      </c>
      <c r="H148" s="20">
        <f t="shared" si="10"/>
        <v>0</v>
      </c>
      <c r="I148" s="20">
        <f t="shared" si="11"/>
        <v>4013.7</v>
      </c>
    </row>
    <row r="149" spans="1:9" ht="12.75">
      <c r="A149" s="60"/>
      <c r="B149" s="35" t="s">
        <v>233</v>
      </c>
      <c r="C149" s="89" t="s">
        <v>400</v>
      </c>
      <c r="D149" s="89" t="s">
        <v>234</v>
      </c>
      <c r="E149" s="20">
        <v>3400</v>
      </c>
      <c r="F149" s="90">
        <f>SUM(G149+H149)</f>
        <v>613.7</v>
      </c>
      <c r="G149" s="90">
        <v>613.7</v>
      </c>
      <c r="H149" s="90">
        <v>0</v>
      </c>
      <c r="I149" s="20">
        <f t="shared" si="11"/>
        <v>4013.7</v>
      </c>
    </row>
    <row r="150" spans="1:9" ht="30" customHeight="1">
      <c r="A150" s="60"/>
      <c r="B150" s="35" t="s">
        <v>401</v>
      </c>
      <c r="C150" s="89" t="s">
        <v>402</v>
      </c>
      <c r="D150" s="89"/>
      <c r="E150" s="20">
        <f>SUM(E151)</f>
        <v>3353.7</v>
      </c>
      <c r="F150" s="20">
        <f t="shared" si="10"/>
        <v>2300</v>
      </c>
      <c r="G150" s="20">
        <f t="shared" si="10"/>
        <v>2300</v>
      </c>
      <c r="H150" s="20">
        <f t="shared" si="10"/>
        <v>0</v>
      </c>
      <c r="I150" s="20">
        <f t="shared" si="11"/>
        <v>5653.7</v>
      </c>
    </row>
    <row r="151" spans="1:9" ht="12.75">
      <c r="A151" s="60"/>
      <c r="B151" s="35" t="s">
        <v>233</v>
      </c>
      <c r="C151" s="89" t="s">
        <v>402</v>
      </c>
      <c r="D151" s="89" t="s">
        <v>234</v>
      </c>
      <c r="E151" s="20">
        <v>3353.7</v>
      </c>
      <c r="F151" s="90">
        <f>SUM(G151+H151)</f>
        <v>2300</v>
      </c>
      <c r="G151" s="90">
        <v>2300</v>
      </c>
      <c r="H151" s="90">
        <v>0</v>
      </c>
      <c r="I151" s="20">
        <f t="shared" si="11"/>
        <v>5653.7</v>
      </c>
    </row>
    <row r="152" spans="1:9" ht="32.25" customHeight="1">
      <c r="A152" s="60"/>
      <c r="B152" s="35" t="s">
        <v>403</v>
      </c>
      <c r="C152" s="89" t="s">
        <v>404</v>
      </c>
      <c r="D152" s="89"/>
      <c r="E152" s="20">
        <f>SUM(E153)</f>
        <v>7500</v>
      </c>
      <c r="F152" s="20">
        <f>SUM(F153)</f>
        <v>0</v>
      </c>
      <c r="G152" s="20">
        <f>SUM(G153)</f>
        <v>0</v>
      </c>
      <c r="H152" s="20">
        <f>SUM(H153)</f>
        <v>0</v>
      </c>
      <c r="I152" s="20">
        <f>SUM(I153)</f>
        <v>7500</v>
      </c>
    </row>
    <row r="153" spans="1:9" ht="12.75">
      <c r="A153" s="60"/>
      <c r="B153" s="25" t="s">
        <v>312</v>
      </c>
      <c r="C153" s="89" t="s">
        <v>405</v>
      </c>
      <c r="D153" s="89" t="s">
        <v>313</v>
      </c>
      <c r="E153" s="20">
        <v>7500</v>
      </c>
      <c r="F153" s="90">
        <f>SUM(G153+H153)</f>
        <v>0</v>
      </c>
      <c r="G153" s="90">
        <v>0</v>
      </c>
      <c r="H153" s="90"/>
      <c r="I153" s="90">
        <f>SUM(E153+F153)</f>
        <v>7500</v>
      </c>
    </row>
    <row r="154" spans="1:9" ht="47.25" customHeight="1">
      <c r="A154" s="54">
        <v>14</v>
      </c>
      <c r="B154" s="14" t="s">
        <v>406</v>
      </c>
      <c r="C154" s="86" t="s">
        <v>407</v>
      </c>
      <c r="D154" s="86"/>
      <c r="E154" s="15">
        <f>SUM(E155)</f>
        <v>1170.3</v>
      </c>
      <c r="F154" s="83">
        <f>SUM(G154+H154)</f>
        <v>0</v>
      </c>
      <c r="G154" s="83">
        <f>SUM(G155)</f>
        <v>0</v>
      </c>
      <c r="H154" s="83"/>
      <c r="I154" s="83">
        <f>SUM(E154+F154)</f>
        <v>1170.3</v>
      </c>
    </row>
    <row r="155" spans="1:9" ht="18.75" customHeight="1">
      <c r="A155" s="60"/>
      <c r="B155" s="35" t="s">
        <v>408</v>
      </c>
      <c r="C155" s="89" t="s">
        <v>409</v>
      </c>
      <c r="D155" s="89"/>
      <c r="E155" s="20">
        <f>SUM(E157)</f>
        <v>1170.3</v>
      </c>
      <c r="F155" s="90">
        <f>SUM(G155+H155)</f>
        <v>0</v>
      </c>
      <c r="G155" s="90">
        <f>SUM(G156)</f>
        <v>0</v>
      </c>
      <c r="H155" s="90"/>
      <c r="I155" s="90">
        <f>SUM(E155+F155)</f>
        <v>1170.3</v>
      </c>
    </row>
    <row r="156" spans="1:9" ht="30.75" customHeight="1">
      <c r="A156" s="60"/>
      <c r="B156" s="35" t="s">
        <v>410</v>
      </c>
      <c r="C156" s="89" t="s">
        <v>411</v>
      </c>
      <c r="D156" s="89"/>
      <c r="E156" s="20">
        <f>SUM(E157)</f>
        <v>1170.3</v>
      </c>
      <c r="F156" s="90">
        <f>SUM(G156+H156)</f>
        <v>0</v>
      </c>
      <c r="G156" s="90">
        <f>SUM(G157)</f>
        <v>0</v>
      </c>
      <c r="H156" s="90"/>
      <c r="I156" s="90">
        <f>SUM(E156+F156)</f>
        <v>1170.3</v>
      </c>
    </row>
    <row r="157" spans="1:9" ht="12.75">
      <c r="A157" s="60"/>
      <c r="B157" s="35" t="s">
        <v>233</v>
      </c>
      <c r="C157" s="89" t="s">
        <v>412</v>
      </c>
      <c r="D157" s="89" t="s">
        <v>234</v>
      </c>
      <c r="E157" s="20">
        <v>1170.3</v>
      </c>
      <c r="F157" s="90">
        <f>SUM(G157+H157)</f>
        <v>0</v>
      </c>
      <c r="G157" s="90">
        <v>0</v>
      </c>
      <c r="H157" s="90"/>
      <c r="I157" s="90">
        <f>SUM(E157+F157)</f>
        <v>1170.3</v>
      </c>
    </row>
    <row r="158" spans="1:9" ht="12.75">
      <c r="A158" s="54">
        <v>15</v>
      </c>
      <c r="B158" s="14" t="s">
        <v>413</v>
      </c>
      <c r="C158" s="86" t="s">
        <v>414</v>
      </c>
      <c r="D158" s="86"/>
      <c r="E158" s="15">
        <f>SUM(E159+E166+E175)</f>
        <v>43576</v>
      </c>
      <c r="F158" s="15">
        <f>SUM(F159+F166+F175)</f>
        <v>0</v>
      </c>
      <c r="G158" s="15">
        <f>SUM(G159+G166+G175)</f>
        <v>0</v>
      </c>
      <c r="H158" s="15">
        <f>SUM(H159+H166+H175)</f>
        <v>0</v>
      </c>
      <c r="I158" s="15">
        <f>SUM(I159+I166+I175)</f>
        <v>43576</v>
      </c>
    </row>
    <row r="159" spans="1:9" ht="12.75">
      <c r="A159" s="60"/>
      <c r="B159" s="35" t="s">
        <v>415</v>
      </c>
      <c r="C159" s="89" t="s">
        <v>416</v>
      </c>
      <c r="D159" s="89"/>
      <c r="E159" s="20">
        <f>SUM(E160+E162+E164)</f>
        <v>25292.100000000002</v>
      </c>
      <c r="F159" s="20">
        <f>SUM(F160+F162+F164)</f>
        <v>0</v>
      </c>
      <c r="G159" s="20">
        <f>SUM(G160+G162+G164)</f>
        <v>0</v>
      </c>
      <c r="H159" s="20">
        <f>SUM(H160+H162+H164)</f>
        <v>0</v>
      </c>
      <c r="I159" s="20">
        <f>SUM(I160+I162+I164)</f>
        <v>25292.100000000002</v>
      </c>
    </row>
    <row r="160" spans="1:9" ht="34.5" customHeight="1">
      <c r="A160" s="60"/>
      <c r="B160" s="35" t="s">
        <v>417</v>
      </c>
      <c r="C160" s="89" t="s">
        <v>418</v>
      </c>
      <c r="D160" s="89"/>
      <c r="E160" s="20">
        <f>SUM(E161)</f>
        <v>20159.9</v>
      </c>
      <c r="F160" s="20">
        <f>SUM(F161)</f>
        <v>0</v>
      </c>
      <c r="G160" s="20">
        <f>SUM(G161)</f>
        <v>0</v>
      </c>
      <c r="H160" s="20">
        <f>SUM(H161)</f>
        <v>0</v>
      </c>
      <c r="I160" s="20">
        <f>SUM(I161)</f>
        <v>20159.9</v>
      </c>
    </row>
    <row r="161" spans="1:9" ht="12.75">
      <c r="A161" s="60"/>
      <c r="B161" s="25" t="s">
        <v>312</v>
      </c>
      <c r="C161" s="89" t="s">
        <v>418</v>
      </c>
      <c r="D161" s="89" t="s">
        <v>313</v>
      </c>
      <c r="E161" s="20">
        <v>20159.9</v>
      </c>
      <c r="F161" s="90">
        <f>SUM(G161+H161)</f>
        <v>0</v>
      </c>
      <c r="G161" s="90">
        <v>0</v>
      </c>
      <c r="H161" s="90"/>
      <c r="I161" s="90">
        <f>SUM(E161+F161)</f>
        <v>20159.9</v>
      </c>
    </row>
    <row r="162" spans="1:9" ht="12.75">
      <c r="A162" s="60"/>
      <c r="B162" s="25" t="s">
        <v>419</v>
      </c>
      <c r="C162" s="89" t="s">
        <v>420</v>
      </c>
      <c r="D162" s="89"/>
      <c r="E162" s="20">
        <f>SUM(E163)</f>
        <v>4635.4</v>
      </c>
      <c r="F162" s="20">
        <f>SUM(F163)</f>
        <v>0</v>
      </c>
      <c r="G162" s="20">
        <f>SUM(G163)</f>
        <v>0</v>
      </c>
      <c r="H162" s="20">
        <f>SUM(H163)</f>
        <v>0</v>
      </c>
      <c r="I162" s="20">
        <f>SUM(I163)</f>
        <v>4635.4</v>
      </c>
    </row>
    <row r="163" spans="1:9" ht="12.75">
      <c r="A163" s="60"/>
      <c r="B163" s="25" t="s">
        <v>312</v>
      </c>
      <c r="C163" s="89" t="s">
        <v>420</v>
      </c>
      <c r="D163" s="89" t="s">
        <v>313</v>
      </c>
      <c r="E163" s="20">
        <v>4635.4</v>
      </c>
      <c r="F163" s="90">
        <f>SUM(G163+H163)</f>
        <v>0</v>
      </c>
      <c r="G163" s="90">
        <v>0</v>
      </c>
      <c r="H163" s="90">
        <v>0</v>
      </c>
      <c r="I163" s="90">
        <f>SUM(E163+F163)</f>
        <v>4635.4</v>
      </c>
    </row>
    <row r="164" spans="1:9" ht="12.75">
      <c r="A164" s="60"/>
      <c r="B164" s="25" t="s">
        <v>419</v>
      </c>
      <c r="C164" s="89" t="s">
        <v>421</v>
      </c>
      <c r="D164" s="89"/>
      <c r="E164" s="20">
        <f>SUM(E165)</f>
        <v>496.8</v>
      </c>
      <c r="F164" s="90">
        <f>SUM(F165)</f>
        <v>0</v>
      </c>
      <c r="G164" s="90">
        <f>SUM(G165)</f>
        <v>0</v>
      </c>
      <c r="H164" s="90">
        <f>SUM(H165)</f>
        <v>0</v>
      </c>
      <c r="I164" s="90">
        <f>SUM(I165)</f>
        <v>496.8</v>
      </c>
    </row>
    <row r="165" spans="1:9" ht="47.25" customHeight="1">
      <c r="A165" s="60"/>
      <c r="B165" s="25" t="s">
        <v>312</v>
      </c>
      <c r="C165" s="89" t="s">
        <v>421</v>
      </c>
      <c r="D165" s="89" t="s">
        <v>313</v>
      </c>
      <c r="E165" s="20">
        <v>496.8</v>
      </c>
      <c r="F165" s="90">
        <f>SUM(G165+H165)</f>
        <v>0</v>
      </c>
      <c r="G165" s="90">
        <v>0</v>
      </c>
      <c r="H165" s="90">
        <v>0</v>
      </c>
      <c r="I165" s="90">
        <f>SUM(E165+F165)</f>
        <v>496.8</v>
      </c>
    </row>
    <row r="166" spans="1:9" ht="15.75" customHeight="1">
      <c r="A166" s="60"/>
      <c r="B166" s="35" t="s">
        <v>422</v>
      </c>
      <c r="C166" s="89" t="s">
        <v>423</v>
      </c>
      <c r="D166" s="89"/>
      <c r="E166" s="20">
        <f>SUM(E167+E169+E171+E173)</f>
        <v>15199.899999999998</v>
      </c>
      <c r="F166" s="20">
        <f>SUM(F167+F169+F171+F173)</f>
        <v>0</v>
      </c>
      <c r="G166" s="20">
        <f>SUM(G167+G169+G171+G173)</f>
        <v>0</v>
      </c>
      <c r="H166" s="20">
        <f>SUM(H167+H169+H171+H173)</f>
        <v>0</v>
      </c>
      <c r="I166" s="20">
        <f>SUM(I167+I169+I171+I173)</f>
        <v>15199.899999999998</v>
      </c>
    </row>
    <row r="167" spans="1:9" ht="34.5" customHeight="1">
      <c r="A167" s="60"/>
      <c r="B167" s="35" t="s">
        <v>424</v>
      </c>
      <c r="C167" s="89" t="s">
        <v>425</v>
      </c>
      <c r="D167" s="89"/>
      <c r="E167" s="20">
        <f>SUM(E168)</f>
        <v>11762.9</v>
      </c>
      <c r="F167" s="90"/>
      <c r="G167" s="90"/>
      <c r="H167" s="90"/>
      <c r="I167" s="20">
        <f>SUM(E167+F167)</f>
        <v>11762.9</v>
      </c>
    </row>
    <row r="168" spans="1:9" ht="12.75">
      <c r="A168" s="60"/>
      <c r="B168" s="25" t="s">
        <v>312</v>
      </c>
      <c r="C168" s="89" t="s">
        <v>425</v>
      </c>
      <c r="D168" s="89" t="s">
        <v>313</v>
      </c>
      <c r="E168" s="20">
        <v>11762.9</v>
      </c>
      <c r="F168" s="90">
        <f>SUM(G168+H168)</f>
        <v>0</v>
      </c>
      <c r="G168" s="90">
        <v>0</v>
      </c>
      <c r="H168" s="90"/>
      <c r="I168" s="90">
        <f>SUM(E168+F168)</f>
        <v>11762.9</v>
      </c>
    </row>
    <row r="169" spans="1:9" ht="12.75">
      <c r="A169" s="60"/>
      <c r="B169" s="25" t="s">
        <v>419</v>
      </c>
      <c r="C169" s="89" t="s">
        <v>426</v>
      </c>
      <c r="D169" s="89"/>
      <c r="E169" s="20">
        <f>SUM(E170)</f>
        <v>2772.2</v>
      </c>
      <c r="F169" s="20">
        <f>SUM(F170)</f>
        <v>0</v>
      </c>
      <c r="G169" s="20">
        <f>SUM(G170)</f>
        <v>0</v>
      </c>
      <c r="H169" s="20">
        <f>SUM(H170)</f>
        <v>0</v>
      </c>
      <c r="I169" s="20">
        <f>SUM(I170)</f>
        <v>2772.2</v>
      </c>
    </row>
    <row r="170" spans="1:9" ht="12.75">
      <c r="A170" s="60"/>
      <c r="B170" s="25" t="s">
        <v>312</v>
      </c>
      <c r="C170" s="89" t="s">
        <v>426</v>
      </c>
      <c r="D170" s="89" t="s">
        <v>313</v>
      </c>
      <c r="E170" s="20">
        <v>2772.2</v>
      </c>
      <c r="F170" s="90">
        <f>SUM(G170+H170)</f>
        <v>0</v>
      </c>
      <c r="G170" s="90">
        <v>0</v>
      </c>
      <c r="H170" s="90">
        <v>0</v>
      </c>
      <c r="I170" s="90">
        <f>SUM(E170+F170)</f>
        <v>2772.2</v>
      </c>
    </row>
    <row r="171" spans="1:9" ht="12.75">
      <c r="A171" s="60"/>
      <c r="B171" s="25" t="s">
        <v>419</v>
      </c>
      <c r="C171" s="89" t="s">
        <v>427</v>
      </c>
      <c r="D171" s="89"/>
      <c r="E171" s="20">
        <f>SUM(E172)</f>
        <v>364.8</v>
      </c>
      <c r="F171" s="90">
        <f>SUM(F172)</f>
        <v>0</v>
      </c>
      <c r="G171" s="90">
        <f>SUM(G172)</f>
        <v>0</v>
      </c>
      <c r="H171" s="90">
        <f>SUM(H172)</f>
        <v>0</v>
      </c>
      <c r="I171" s="90">
        <f>SUM(I172)</f>
        <v>364.8</v>
      </c>
    </row>
    <row r="172" spans="1:9" ht="12.75">
      <c r="A172" s="60"/>
      <c r="B172" s="25" t="s">
        <v>312</v>
      </c>
      <c r="C172" s="89" t="s">
        <v>427</v>
      </c>
      <c r="D172" s="89" t="s">
        <v>313</v>
      </c>
      <c r="E172" s="20">
        <v>364.8</v>
      </c>
      <c r="F172" s="90">
        <f>SUM(G172+H172)</f>
        <v>0</v>
      </c>
      <c r="G172" s="90">
        <v>0</v>
      </c>
      <c r="H172" s="90">
        <v>0</v>
      </c>
      <c r="I172" s="90">
        <f>SUM(E172+F172)</f>
        <v>364.8</v>
      </c>
    </row>
    <row r="173" spans="1:9" ht="12.75">
      <c r="A173" s="60"/>
      <c r="B173" s="35" t="s">
        <v>428</v>
      </c>
      <c r="C173" s="89" t="s">
        <v>429</v>
      </c>
      <c r="D173" s="89"/>
      <c r="E173" s="20">
        <f>SUM(E174)</f>
        <v>300</v>
      </c>
      <c r="F173" s="90">
        <f>SUM(G173+H173)</f>
        <v>0</v>
      </c>
      <c r="G173" s="90">
        <f>SUM(G174)</f>
        <v>0</v>
      </c>
      <c r="H173" s="90">
        <f>SUM(H174)</f>
        <v>0</v>
      </c>
      <c r="I173" s="90">
        <f>SUM(E173+F173)</f>
        <v>300</v>
      </c>
    </row>
    <row r="174" spans="1:9" ht="12.75">
      <c r="A174" s="60"/>
      <c r="B174" s="25" t="s">
        <v>312</v>
      </c>
      <c r="C174" s="89" t="s">
        <v>429</v>
      </c>
      <c r="D174" s="89" t="s">
        <v>313</v>
      </c>
      <c r="E174" s="20">
        <v>300</v>
      </c>
      <c r="F174" s="90">
        <f>SUM(G174+H174)</f>
        <v>0</v>
      </c>
      <c r="G174" s="90">
        <v>0</v>
      </c>
      <c r="H174" s="90">
        <v>0</v>
      </c>
      <c r="I174" s="90">
        <f>SUM(E174+F174)</f>
        <v>300</v>
      </c>
    </row>
    <row r="175" spans="1:9" ht="12.75">
      <c r="A175" s="60"/>
      <c r="B175" s="35" t="s">
        <v>430</v>
      </c>
      <c r="C175" s="89" t="s">
        <v>431</v>
      </c>
      <c r="D175" s="89"/>
      <c r="E175" s="20">
        <f>SUM(E176)</f>
        <v>3084</v>
      </c>
      <c r="F175" s="20">
        <f>SUM(F183+F179)</f>
        <v>0</v>
      </c>
      <c r="G175" s="20">
        <f>SUM(G183+G179)</f>
        <v>0</v>
      </c>
      <c r="H175" s="20">
        <f>SUM(H183+H179)</f>
        <v>0</v>
      </c>
      <c r="I175" s="20">
        <f>SUM(E175+F175)</f>
        <v>3084</v>
      </c>
    </row>
    <row r="176" spans="1:9" ht="18" customHeight="1">
      <c r="A176" s="60"/>
      <c r="B176" s="35" t="s">
        <v>432</v>
      </c>
      <c r="C176" s="89" t="s">
        <v>433</v>
      </c>
      <c r="D176" s="89"/>
      <c r="E176" s="20">
        <f>SUM(E177)</f>
        <v>3084</v>
      </c>
      <c r="F176" s="20">
        <f>SUM(F177)</f>
        <v>0</v>
      </c>
      <c r="G176" s="20">
        <f>SUM(G177)</f>
        <v>0</v>
      </c>
      <c r="H176" s="20">
        <f>SUM(H177)</f>
        <v>0</v>
      </c>
      <c r="I176" s="20">
        <f>SUM(I177)</f>
        <v>3084</v>
      </c>
    </row>
    <row r="177" spans="1:9" ht="12.75">
      <c r="A177" s="60"/>
      <c r="B177" s="35" t="s">
        <v>233</v>
      </c>
      <c r="C177" s="89" t="s">
        <v>434</v>
      </c>
      <c r="D177" s="89" t="s">
        <v>234</v>
      </c>
      <c r="E177" s="20">
        <v>3084</v>
      </c>
      <c r="F177" s="90">
        <v>0</v>
      </c>
      <c r="G177" s="90">
        <v>0</v>
      </c>
      <c r="H177" s="90"/>
      <c r="I177" s="20">
        <f>SUM(E177+F177)</f>
        <v>3084</v>
      </c>
    </row>
    <row r="178" spans="1:9" ht="49.5" customHeight="1">
      <c r="A178" s="54">
        <v>16</v>
      </c>
      <c r="B178" s="14" t="s">
        <v>435</v>
      </c>
      <c r="C178" s="86" t="s">
        <v>436</v>
      </c>
      <c r="D178" s="86"/>
      <c r="E178" s="15">
        <f>SUM(E179+E182)</f>
        <v>1218.2</v>
      </c>
      <c r="F178" s="15">
        <f>SUM(F179+F182+F185)</f>
        <v>0</v>
      </c>
      <c r="G178" s="15">
        <f>SUM(G179+G182+G185)</f>
        <v>0</v>
      </c>
      <c r="H178" s="15">
        <f>SUM(H179+H182+H185)</f>
        <v>0</v>
      </c>
      <c r="I178" s="15">
        <f>SUM(E178+F178)</f>
        <v>1218.2</v>
      </c>
    </row>
    <row r="179" spans="1:9" ht="30" customHeight="1">
      <c r="A179" s="60"/>
      <c r="B179" s="35" t="s">
        <v>437</v>
      </c>
      <c r="C179" s="89" t="s">
        <v>438</v>
      </c>
      <c r="D179" s="89"/>
      <c r="E179" s="20">
        <f>SUM(E180)</f>
        <v>281.2</v>
      </c>
      <c r="F179" s="90">
        <f>SUM(G179+H179)</f>
        <v>0</v>
      </c>
      <c r="G179" s="90">
        <f>SUM(G181)</f>
        <v>0</v>
      </c>
      <c r="H179" s="90"/>
      <c r="I179" s="90">
        <f>SUM(E179+F179)</f>
        <v>281.2</v>
      </c>
    </row>
    <row r="180" spans="1:9" ht="30.75" customHeight="1">
      <c r="A180" s="60"/>
      <c r="B180" s="35" t="s">
        <v>439</v>
      </c>
      <c r="C180" s="89" t="s">
        <v>440</v>
      </c>
      <c r="D180" s="89"/>
      <c r="E180" s="20">
        <f>SUM(E181)</f>
        <v>281.2</v>
      </c>
      <c r="F180" s="20">
        <f>SUM(F181)</f>
        <v>0</v>
      </c>
      <c r="G180" s="20">
        <f>SUM(G181)</f>
        <v>0</v>
      </c>
      <c r="H180" s="20">
        <f>SUM(H181)</f>
        <v>0</v>
      </c>
      <c r="I180" s="20">
        <f>SUM(I181)</f>
        <v>281.2</v>
      </c>
    </row>
    <row r="181" spans="1:9" ht="30" customHeight="1">
      <c r="A181" s="60"/>
      <c r="B181" s="35" t="s">
        <v>252</v>
      </c>
      <c r="C181" s="89" t="s">
        <v>440</v>
      </c>
      <c r="D181" s="89" t="s">
        <v>253</v>
      </c>
      <c r="E181" s="20">
        <v>281.2</v>
      </c>
      <c r="F181" s="90">
        <f>SUM(G181+H181)</f>
        <v>0</v>
      </c>
      <c r="G181" s="90">
        <v>0</v>
      </c>
      <c r="H181" s="90"/>
      <c r="I181" s="90">
        <f>SUM(E181+F181)</f>
        <v>281.2</v>
      </c>
    </row>
    <row r="182" spans="1:9" ht="31.5" customHeight="1">
      <c r="A182" s="60"/>
      <c r="B182" s="35" t="s">
        <v>441</v>
      </c>
      <c r="C182" s="89" t="s">
        <v>442</v>
      </c>
      <c r="D182" s="89"/>
      <c r="E182" s="20">
        <f>SUM(E183+E185)</f>
        <v>937</v>
      </c>
      <c r="F182" s="20">
        <f>SUM(F183+F185)</f>
        <v>0</v>
      </c>
      <c r="G182" s="20">
        <f>SUM(G183+G185)</f>
        <v>0</v>
      </c>
      <c r="H182" s="20">
        <f>SUM(H183+H185)</f>
        <v>0</v>
      </c>
      <c r="I182" s="20">
        <f>SUM(I183+I185)</f>
        <v>937</v>
      </c>
    </row>
    <row r="183" spans="1:9" ht="12.75">
      <c r="A183" s="60"/>
      <c r="B183" s="35" t="s">
        <v>443</v>
      </c>
      <c r="C183" s="89" t="s">
        <v>444</v>
      </c>
      <c r="D183" s="89"/>
      <c r="E183" s="20">
        <f>SUM(E184)</f>
        <v>500</v>
      </c>
      <c r="F183" s="90">
        <f>SUM(G183+H183)</f>
        <v>0</v>
      </c>
      <c r="G183" s="90">
        <f>SUM(G184)</f>
        <v>0</v>
      </c>
      <c r="H183" s="90"/>
      <c r="I183" s="90">
        <f>SUM(E183+F183)</f>
        <v>500</v>
      </c>
    </row>
    <row r="184" spans="1:9" ht="30" customHeight="1">
      <c r="A184" s="60"/>
      <c r="B184" s="35" t="s">
        <v>252</v>
      </c>
      <c r="C184" s="89" t="s">
        <v>444</v>
      </c>
      <c r="D184" s="89" t="s">
        <v>253</v>
      </c>
      <c r="E184" s="20">
        <v>500</v>
      </c>
      <c r="F184" s="90">
        <f>SUM(G184+H184)</f>
        <v>0</v>
      </c>
      <c r="G184" s="90">
        <v>0</v>
      </c>
      <c r="H184" s="90"/>
      <c r="I184" s="90">
        <f>SUM(E184+F184)</f>
        <v>500</v>
      </c>
    </row>
    <row r="185" spans="1:9" ht="34.5" customHeight="1">
      <c r="A185" s="60"/>
      <c r="B185" s="35" t="s">
        <v>445</v>
      </c>
      <c r="C185" s="89" t="s">
        <v>446</v>
      </c>
      <c r="D185" s="89"/>
      <c r="E185" s="20">
        <f>SUM(E186)</f>
        <v>437</v>
      </c>
      <c r="F185" s="90"/>
      <c r="G185" s="90"/>
      <c r="H185" s="90"/>
      <c r="I185" s="90">
        <f>SUM(E185+F185)</f>
        <v>437</v>
      </c>
    </row>
    <row r="186" spans="1:9" ht="30" customHeight="1">
      <c r="A186" s="60"/>
      <c r="B186" s="35" t="s">
        <v>252</v>
      </c>
      <c r="C186" s="89" t="s">
        <v>446</v>
      </c>
      <c r="D186" s="89" t="s">
        <v>253</v>
      </c>
      <c r="E186" s="20">
        <v>437</v>
      </c>
      <c r="F186" s="90">
        <f>SUM(G186+H186)</f>
        <v>0</v>
      </c>
      <c r="G186" s="90">
        <v>0</v>
      </c>
      <c r="H186" s="90"/>
      <c r="I186" s="90">
        <f>SUM(E186+F186)</f>
        <v>437</v>
      </c>
    </row>
    <row r="187" spans="1:9" ht="12.75">
      <c r="A187" s="54">
        <v>17</v>
      </c>
      <c r="B187" s="14" t="s">
        <v>447</v>
      </c>
      <c r="C187" s="86" t="s">
        <v>448</v>
      </c>
      <c r="D187" s="86"/>
      <c r="E187" s="15">
        <f>SUM(E188)</f>
        <v>10921.2</v>
      </c>
      <c r="F187" s="15">
        <f>SUM(F188)</f>
        <v>140.7</v>
      </c>
      <c r="G187" s="15">
        <f>SUM(G188)</f>
        <v>0</v>
      </c>
      <c r="H187" s="15">
        <f>SUM(H188)</f>
        <v>140.7</v>
      </c>
      <c r="I187" s="83">
        <f>SUM(E187+F187)</f>
        <v>11061.900000000001</v>
      </c>
    </row>
    <row r="188" spans="1:9" ht="17.25" customHeight="1">
      <c r="A188" s="60"/>
      <c r="B188" s="35" t="s">
        <v>449</v>
      </c>
      <c r="C188" s="89" t="s">
        <v>450</v>
      </c>
      <c r="D188" s="89"/>
      <c r="E188" s="20">
        <f>SUM(E189+E191+E195+E193)</f>
        <v>10921.2</v>
      </c>
      <c r="F188" s="20">
        <f>SUM(F189+F191+F195+F193)</f>
        <v>140.7</v>
      </c>
      <c r="G188" s="20">
        <f>SUM(G189+G191+G195+G193)</f>
        <v>0</v>
      </c>
      <c r="H188" s="20">
        <f>SUM(H189+H191+H195+H193)</f>
        <v>140.7</v>
      </c>
      <c r="I188" s="20">
        <f>SUM(I189+I191+I195+I193)</f>
        <v>11061.900000000001</v>
      </c>
    </row>
    <row r="189" spans="1:9" ht="12.75">
      <c r="A189" s="60"/>
      <c r="B189" s="35" t="s">
        <v>451</v>
      </c>
      <c r="C189" s="89" t="s">
        <v>452</v>
      </c>
      <c r="D189" s="89"/>
      <c r="E189" s="20">
        <f>SUM(E190)</f>
        <v>2508.7</v>
      </c>
      <c r="F189" s="20">
        <f>SUM(F190)</f>
        <v>0</v>
      </c>
      <c r="G189" s="20">
        <f>SUM(G190)</f>
        <v>0</v>
      </c>
      <c r="H189" s="20">
        <f>SUM(H190)</f>
        <v>0</v>
      </c>
      <c r="I189" s="20">
        <f>SUM(I190)</f>
        <v>2508.7</v>
      </c>
    </row>
    <row r="190" spans="1:9" ht="33" customHeight="1">
      <c r="A190" s="60"/>
      <c r="B190" s="35" t="s">
        <v>233</v>
      </c>
      <c r="C190" s="89" t="s">
        <v>452</v>
      </c>
      <c r="D190" s="89" t="s">
        <v>234</v>
      </c>
      <c r="E190" s="20">
        <v>2508.7</v>
      </c>
      <c r="F190" s="90">
        <f>SUM(G190+H190)</f>
        <v>0</v>
      </c>
      <c r="G190" s="90">
        <v>0</v>
      </c>
      <c r="H190" s="90"/>
      <c r="I190" s="90">
        <f>SUM(E190+F190)</f>
        <v>2508.7</v>
      </c>
    </row>
    <row r="191" spans="1:9" ht="30.75" customHeight="1">
      <c r="A191" s="60"/>
      <c r="B191" s="35" t="s">
        <v>417</v>
      </c>
      <c r="C191" s="89" t="s">
        <v>453</v>
      </c>
      <c r="D191" s="89"/>
      <c r="E191" s="20">
        <f>SUM(E192)</f>
        <v>7943.8</v>
      </c>
      <c r="F191" s="20">
        <f>SUM(F192)</f>
        <v>0</v>
      </c>
      <c r="G191" s="20">
        <f>SUM(G192)</f>
        <v>0</v>
      </c>
      <c r="H191" s="20">
        <f>SUM(H192)</f>
        <v>0</v>
      </c>
      <c r="I191" s="20">
        <f>SUM(I192)</f>
        <v>7943.8</v>
      </c>
    </row>
    <row r="192" spans="1:9" ht="48" customHeight="1">
      <c r="A192" s="60"/>
      <c r="B192" s="25" t="s">
        <v>312</v>
      </c>
      <c r="C192" s="89" t="s">
        <v>453</v>
      </c>
      <c r="D192" s="89" t="s">
        <v>313</v>
      </c>
      <c r="E192" s="20">
        <v>7943.8</v>
      </c>
      <c r="F192" s="90">
        <f>SUM(G192+H192)</f>
        <v>0</v>
      </c>
      <c r="G192" s="90">
        <v>0</v>
      </c>
      <c r="H192" s="90">
        <v>0</v>
      </c>
      <c r="I192" s="90">
        <f>SUM(E192+F192)</f>
        <v>7943.8</v>
      </c>
    </row>
    <row r="193" spans="1:9" ht="33" customHeight="1">
      <c r="A193" s="60"/>
      <c r="B193" s="25" t="s">
        <v>454</v>
      </c>
      <c r="C193" s="89" t="s">
        <v>455</v>
      </c>
      <c r="D193" s="89"/>
      <c r="E193" s="20">
        <f>SUM(E194)</f>
        <v>0</v>
      </c>
      <c r="F193" s="20">
        <f>SUM(F194)</f>
        <v>140.7</v>
      </c>
      <c r="G193" s="20">
        <f>SUM(G194)</f>
        <v>0</v>
      </c>
      <c r="H193" s="20">
        <f>SUM(H194)</f>
        <v>140.7</v>
      </c>
      <c r="I193" s="20">
        <f>SUM(I194)</f>
        <v>140.7</v>
      </c>
    </row>
    <row r="194" spans="1:9" ht="47.25" customHeight="1">
      <c r="A194" s="60"/>
      <c r="B194" s="25" t="s">
        <v>312</v>
      </c>
      <c r="C194" s="89" t="s">
        <v>455</v>
      </c>
      <c r="D194" s="89" t="s">
        <v>313</v>
      </c>
      <c r="E194" s="20">
        <v>0</v>
      </c>
      <c r="F194" s="90">
        <f>SUM(G194+H194)</f>
        <v>140.7</v>
      </c>
      <c r="G194" s="90">
        <v>0</v>
      </c>
      <c r="H194" s="90">
        <v>140.7</v>
      </c>
      <c r="I194" s="90">
        <f>SUM(E194+F194)</f>
        <v>140.7</v>
      </c>
    </row>
    <row r="195" spans="1:9" ht="17.25" customHeight="1">
      <c r="A195" s="60"/>
      <c r="B195" s="35" t="s">
        <v>456</v>
      </c>
      <c r="C195" s="89" t="s">
        <v>457</v>
      </c>
      <c r="D195" s="89"/>
      <c r="E195" s="20">
        <f>SUM(E196)</f>
        <v>468.7</v>
      </c>
      <c r="F195" s="20">
        <f>SUM(F196)</f>
        <v>0</v>
      </c>
      <c r="G195" s="20">
        <f>SUM(G196)</f>
        <v>0</v>
      </c>
      <c r="H195" s="20">
        <f>SUM(H196)</f>
        <v>0</v>
      </c>
      <c r="I195" s="20">
        <f>SUM(I196)</f>
        <v>468.7</v>
      </c>
    </row>
    <row r="196" spans="1:9" ht="46.5" customHeight="1">
      <c r="A196" s="60"/>
      <c r="B196" s="25" t="s">
        <v>312</v>
      </c>
      <c r="C196" s="89" t="s">
        <v>457</v>
      </c>
      <c r="D196" s="89" t="s">
        <v>313</v>
      </c>
      <c r="E196" s="20">
        <v>468.7</v>
      </c>
      <c r="F196" s="90">
        <f>SUM(G196+H196)</f>
        <v>0</v>
      </c>
      <c r="G196" s="90">
        <v>0</v>
      </c>
      <c r="H196" s="90">
        <v>0</v>
      </c>
      <c r="I196" s="90">
        <f>SUM(E196+F196)</f>
        <v>468.7</v>
      </c>
    </row>
    <row r="197" spans="1:9" ht="12.75">
      <c r="A197" s="54">
        <v>18</v>
      </c>
      <c r="B197" s="128" t="s">
        <v>458</v>
      </c>
      <c r="C197" s="129" t="s">
        <v>459</v>
      </c>
      <c r="D197" s="86"/>
      <c r="E197" s="15">
        <f>SUM(E198)</f>
        <v>5545.6</v>
      </c>
      <c r="F197" s="15">
        <f>SUM(F198)</f>
        <v>0</v>
      </c>
      <c r="G197" s="15">
        <f>SUM(G198)</f>
        <v>0</v>
      </c>
      <c r="H197" s="15">
        <f>SUM(H198)</f>
        <v>0</v>
      </c>
      <c r="I197" s="15">
        <f>SUM(I198)</f>
        <v>5545.6</v>
      </c>
    </row>
    <row r="198" spans="1:9" ht="12.75">
      <c r="A198" s="54"/>
      <c r="B198" s="130" t="s">
        <v>460</v>
      </c>
      <c r="C198" s="131" t="s">
        <v>461</v>
      </c>
      <c r="D198" s="89"/>
      <c r="E198" s="20">
        <f>SUM(E199+E201+E204+E206)</f>
        <v>5545.6</v>
      </c>
      <c r="F198" s="20">
        <f>SUM(F199+F201+F204+F206)</f>
        <v>0</v>
      </c>
      <c r="G198" s="20">
        <f>SUM(G199+G201+G204+G206)</f>
        <v>0</v>
      </c>
      <c r="H198" s="20">
        <f>SUM(H199+H201+H204+H206)</f>
        <v>0</v>
      </c>
      <c r="I198" s="20">
        <f>SUM(I199+I201+I204+I206)</f>
        <v>5545.6</v>
      </c>
    </row>
    <row r="199" spans="1:9" ht="61.5" customHeight="1">
      <c r="A199" s="60"/>
      <c r="B199" s="91" t="s">
        <v>462</v>
      </c>
      <c r="C199" s="132" t="s">
        <v>463</v>
      </c>
      <c r="D199" s="89"/>
      <c r="E199" s="20">
        <f>SUM(E200)</f>
        <v>980</v>
      </c>
      <c r="F199" s="65">
        <f>SUM(G199+H199)</f>
        <v>0</v>
      </c>
      <c r="G199" s="65">
        <f>SUM(G200)</f>
        <v>0</v>
      </c>
      <c r="H199" s="65"/>
      <c r="I199" s="90">
        <f>SUM(E199+F199)</f>
        <v>980</v>
      </c>
    </row>
    <row r="200" spans="1:9" ht="30" customHeight="1">
      <c r="A200" s="60"/>
      <c r="B200" s="35" t="s">
        <v>252</v>
      </c>
      <c r="C200" s="89" t="s">
        <v>463</v>
      </c>
      <c r="D200" s="89" t="s">
        <v>253</v>
      </c>
      <c r="E200" s="20">
        <v>980</v>
      </c>
      <c r="F200" s="90">
        <f>SUM(G200+H200)</f>
        <v>0</v>
      </c>
      <c r="G200" s="90">
        <v>0</v>
      </c>
      <c r="H200" s="90"/>
      <c r="I200" s="90">
        <f>SUM(E200+F200)</f>
        <v>980</v>
      </c>
    </row>
    <row r="201" spans="1:9" ht="29.25" customHeight="1">
      <c r="A201" s="60"/>
      <c r="B201" s="91" t="s">
        <v>464</v>
      </c>
      <c r="C201" s="132" t="s">
        <v>465</v>
      </c>
      <c r="D201" s="89"/>
      <c r="E201" s="20">
        <f>SUM(E202)</f>
        <v>2746.8</v>
      </c>
      <c r="F201" s="65">
        <f>SUM(G201+H201)</f>
        <v>0</v>
      </c>
      <c r="G201" s="65">
        <f>SUM(G202)</f>
        <v>0</v>
      </c>
      <c r="H201" s="65"/>
      <c r="I201" s="90">
        <f>SUM(E201+F201)</f>
        <v>2746.8</v>
      </c>
    </row>
    <row r="202" spans="1:9" ht="30" customHeight="1">
      <c r="A202" s="60"/>
      <c r="B202" s="35" t="s">
        <v>466</v>
      </c>
      <c r="C202" s="89" t="s">
        <v>465</v>
      </c>
      <c r="D202" s="89" t="s">
        <v>253</v>
      </c>
      <c r="E202" s="20">
        <v>2746.8</v>
      </c>
      <c r="F202" s="90">
        <f>SUM(G202+H202)</f>
        <v>0</v>
      </c>
      <c r="G202" s="90">
        <v>0</v>
      </c>
      <c r="H202" s="90"/>
      <c r="I202" s="90">
        <f>SUM(E202+F202)</f>
        <v>2746.8</v>
      </c>
    </row>
    <row r="203" spans="1:9" ht="12.75" hidden="1">
      <c r="A203" s="60"/>
      <c r="B203" s="25"/>
      <c r="C203" s="89"/>
      <c r="D203" s="89"/>
      <c r="E203" s="20"/>
      <c r="F203" s="90"/>
      <c r="G203" s="90"/>
      <c r="H203" s="90"/>
      <c r="I203" s="90"/>
    </row>
    <row r="204" spans="1:9" ht="12.75">
      <c r="A204" s="60"/>
      <c r="B204" s="25" t="s">
        <v>467</v>
      </c>
      <c r="C204" s="89" t="s">
        <v>468</v>
      </c>
      <c r="D204" s="89"/>
      <c r="E204" s="20">
        <f>SUM(E205)</f>
        <v>656</v>
      </c>
      <c r="F204" s="65">
        <f>SUM(G204+H204)</f>
        <v>0</v>
      </c>
      <c r="G204" s="65">
        <f>SUM(G205)</f>
        <v>0</v>
      </c>
      <c r="H204" s="90">
        <f>SUM(H205)</f>
        <v>0</v>
      </c>
      <c r="I204" s="90">
        <f>SUM(E204+F204)</f>
        <v>656</v>
      </c>
    </row>
    <row r="205" spans="1:9" ht="30.75" customHeight="1">
      <c r="A205" s="60"/>
      <c r="B205" s="35" t="s">
        <v>466</v>
      </c>
      <c r="C205" s="89" t="s">
        <v>468</v>
      </c>
      <c r="D205" s="89" t="s">
        <v>253</v>
      </c>
      <c r="E205" s="20">
        <v>656</v>
      </c>
      <c r="F205" s="90">
        <f>SUM(G205+H205)</f>
        <v>0</v>
      </c>
      <c r="G205" s="90">
        <v>0</v>
      </c>
      <c r="H205" s="90">
        <v>0</v>
      </c>
      <c r="I205" s="90">
        <f>SUM(E205+F205)</f>
        <v>656</v>
      </c>
    </row>
    <row r="206" spans="1:9" ht="30" customHeight="1">
      <c r="A206" s="60"/>
      <c r="B206" s="25" t="s">
        <v>469</v>
      </c>
      <c r="C206" s="89" t="s">
        <v>470</v>
      </c>
      <c r="D206" s="89"/>
      <c r="E206" s="20">
        <f>SUM(E207)</f>
        <v>1162.8</v>
      </c>
      <c r="F206" s="90">
        <f>SUM(G206+H206)</f>
        <v>0</v>
      </c>
      <c r="G206" s="65">
        <f>SUM(G207)</f>
        <v>0</v>
      </c>
      <c r="H206" s="90">
        <f>SUM(H207)</f>
        <v>0</v>
      </c>
      <c r="I206" s="90">
        <f>SUM(E206+F206)</f>
        <v>1162.8</v>
      </c>
    </row>
    <row r="207" spans="1:9" ht="29.25" customHeight="1">
      <c r="A207" s="60"/>
      <c r="B207" s="35" t="s">
        <v>466</v>
      </c>
      <c r="C207" s="89" t="s">
        <v>470</v>
      </c>
      <c r="D207" s="89" t="s">
        <v>253</v>
      </c>
      <c r="E207" s="20">
        <v>1162.8</v>
      </c>
      <c r="F207" s="90">
        <f>SUM(G207+H207)</f>
        <v>0</v>
      </c>
      <c r="G207" s="90">
        <v>0</v>
      </c>
      <c r="H207" s="90">
        <v>0</v>
      </c>
      <c r="I207" s="90">
        <f>SUM(E207+F207)</f>
        <v>1162.8</v>
      </c>
    </row>
    <row r="208" spans="1:9" ht="12.75">
      <c r="A208" s="54">
        <v>19</v>
      </c>
      <c r="B208" s="14" t="s">
        <v>471</v>
      </c>
      <c r="C208" s="86" t="s">
        <v>472</v>
      </c>
      <c r="D208" s="86"/>
      <c r="E208" s="15">
        <f aca="true" t="shared" si="12" ref="E208:I209">SUM(E209)</f>
        <v>0</v>
      </c>
      <c r="F208" s="15">
        <f t="shared" si="12"/>
        <v>370</v>
      </c>
      <c r="G208" s="15">
        <f t="shared" si="12"/>
        <v>370</v>
      </c>
      <c r="H208" s="15">
        <f t="shared" si="12"/>
        <v>0</v>
      </c>
      <c r="I208" s="15">
        <f t="shared" si="12"/>
        <v>370</v>
      </c>
    </row>
    <row r="209" spans="1:9" ht="12.75">
      <c r="A209" s="60"/>
      <c r="B209" s="35" t="s">
        <v>473</v>
      </c>
      <c r="C209" s="89" t="s">
        <v>474</v>
      </c>
      <c r="D209" s="89"/>
      <c r="E209" s="20">
        <f t="shared" si="12"/>
        <v>0</v>
      </c>
      <c r="F209" s="20">
        <f t="shared" si="12"/>
        <v>370</v>
      </c>
      <c r="G209" s="20">
        <f t="shared" si="12"/>
        <v>370</v>
      </c>
      <c r="H209" s="20">
        <f t="shared" si="12"/>
        <v>0</v>
      </c>
      <c r="I209" s="20">
        <f t="shared" si="12"/>
        <v>370</v>
      </c>
    </row>
    <row r="210" spans="1:9" ht="12.75">
      <c r="A210" s="60"/>
      <c r="B210" s="35" t="s">
        <v>475</v>
      </c>
      <c r="C210" s="89" t="s">
        <v>476</v>
      </c>
      <c r="D210" s="89"/>
      <c r="E210" s="20">
        <f>SUM(E211)</f>
        <v>0</v>
      </c>
      <c r="F210" s="20">
        <f>SUM(F211)</f>
        <v>370</v>
      </c>
      <c r="G210" s="20">
        <f>SUM(G211)</f>
        <v>370</v>
      </c>
      <c r="H210" s="20">
        <f>SUM(H211)</f>
        <v>0</v>
      </c>
      <c r="I210" s="90">
        <f>SUM(E210+F210)</f>
        <v>370</v>
      </c>
    </row>
    <row r="211" spans="1:9" ht="12.75">
      <c r="A211" s="60"/>
      <c r="B211" s="35" t="s">
        <v>233</v>
      </c>
      <c r="C211" s="89" t="s">
        <v>476</v>
      </c>
      <c r="D211" s="89" t="s">
        <v>234</v>
      </c>
      <c r="E211" s="20">
        <v>0</v>
      </c>
      <c r="F211" s="90">
        <f>SUM(G211+H211)</f>
        <v>370</v>
      </c>
      <c r="G211" s="90">
        <v>370</v>
      </c>
      <c r="H211" s="90">
        <v>0</v>
      </c>
      <c r="I211" s="90">
        <f>SUM(E211+F211)</f>
        <v>370</v>
      </c>
    </row>
    <row r="212" spans="1:9" ht="12.75">
      <c r="A212" s="60"/>
      <c r="B212" s="35"/>
      <c r="C212" s="89"/>
      <c r="D212" s="89"/>
      <c r="E212" s="20"/>
      <c r="F212" s="90"/>
      <c r="G212" s="90"/>
      <c r="H212" s="90"/>
      <c r="I212" s="90"/>
    </row>
    <row r="213" spans="1:9" ht="12.75">
      <c r="A213" s="60"/>
      <c r="B213" s="35"/>
      <c r="C213" s="89"/>
      <c r="D213" s="89"/>
      <c r="E213" s="20"/>
      <c r="F213" s="90"/>
      <c r="G213" s="90"/>
      <c r="H213" s="90"/>
      <c r="I213" s="90"/>
    </row>
    <row r="214" spans="1:9" ht="10.5" customHeight="1" hidden="1">
      <c r="A214" s="133"/>
      <c r="B214" s="96"/>
      <c r="C214" s="133"/>
      <c r="D214" s="134"/>
      <c r="E214" s="133"/>
      <c r="F214" s="135"/>
      <c r="G214" s="136"/>
      <c r="H214" s="136"/>
      <c r="I214" s="135"/>
    </row>
    <row r="215" spans="1:9" ht="12.75" customHeight="1">
      <c r="A215" s="100" t="s">
        <v>128</v>
      </c>
      <c r="B215" s="100"/>
      <c r="C215" s="100"/>
      <c r="D215" s="137"/>
      <c r="E215" s="113"/>
      <c r="F215" s="138"/>
      <c r="G215" s="138"/>
      <c r="H215" s="138"/>
      <c r="I215" s="138"/>
    </row>
    <row r="216" spans="1:9" ht="12.75">
      <c r="A216" s="106" t="s">
        <v>477</v>
      </c>
      <c r="B216" s="106"/>
      <c r="C216" s="103"/>
      <c r="D216" s="137"/>
      <c r="E216" s="113"/>
      <c r="F216" s="138"/>
      <c r="G216" s="138"/>
      <c r="H216" s="138"/>
      <c r="I216" s="138"/>
    </row>
    <row r="217" spans="1:9" ht="18.75" customHeight="1">
      <c r="A217" s="106" t="s">
        <v>478</v>
      </c>
      <c r="B217" s="106"/>
      <c r="C217" s="106"/>
      <c r="D217" s="106"/>
      <c r="E217" s="106"/>
      <c r="F217" s="106"/>
      <c r="G217" s="106"/>
      <c r="H217" s="106"/>
      <c r="I217" s="106"/>
    </row>
    <row r="218" ht="12.75">
      <c r="A218" s="139"/>
    </row>
    <row r="219" ht="12.75">
      <c r="A219" s="139"/>
    </row>
    <row r="220" ht="12.75">
      <c r="A220" s="139"/>
    </row>
    <row r="221" ht="12.75">
      <c r="A221" s="139"/>
    </row>
    <row r="222" ht="12.75">
      <c r="A222" s="139"/>
    </row>
    <row r="223" ht="12.75">
      <c r="A223" s="139"/>
    </row>
    <row r="224" ht="12.75">
      <c r="A224" s="139"/>
    </row>
    <row r="225" ht="12.75">
      <c r="A225" s="139"/>
    </row>
    <row r="226" ht="12.75">
      <c r="A226" s="139"/>
    </row>
    <row r="227" ht="12.75">
      <c r="A227" s="139"/>
    </row>
    <row r="228" ht="12.75">
      <c r="A228" s="139"/>
    </row>
    <row r="229" ht="12.75">
      <c r="A229" s="139"/>
    </row>
    <row r="230" ht="12.75">
      <c r="A230" s="139"/>
    </row>
  </sheetData>
  <sheetProtection selectLockedCells="1" selectUnlockedCells="1"/>
  <mergeCells count="16">
    <mergeCell ref="B1:I1"/>
    <mergeCell ref="B2:I2"/>
    <mergeCell ref="B3:I3"/>
    <mergeCell ref="B4:I4"/>
    <mergeCell ref="B5:I5"/>
    <mergeCell ref="B7:I7"/>
    <mergeCell ref="B8:I8"/>
    <mergeCell ref="B9:I9"/>
    <mergeCell ref="B10:I10"/>
    <mergeCell ref="B11:I11"/>
    <mergeCell ref="A13:I13"/>
    <mergeCell ref="A15:I15"/>
    <mergeCell ref="C16:I16"/>
    <mergeCell ref="A215:B215"/>
    <mergeCell ref="A216:B216"/>
    <mergeCell ref="A217:I217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O366"/>
  <sheetViews>
    <sheetView workbookViewId="0" topLeftCell="A1">
      <selection activeCell="I158" sqref="I158"/>
    </sheetView>
  </sheetViews>
  <sheetFormatPr defaultColWidth="9.00390625" defaultRowHeight="12.75"/>
  <cols>
    <col min="1" max="1" width="3.125" style="74" customWidth="1"/>
    <col min="2" max="2" width="49.625" style="74" customWidth="1"/>
    <col min="3" max="3" width="3.75390625" style="74" customWidth="1"/>
    <col min="4" max="4" width="4.00390625" style="74" customWidth="1"/>
    <col min="5" max="5" width="10.25390625" style="74" customWidth="1"/>
    <col min="6" max="6" width="4.25390625" style="74" customWidth="1"/>
    <col min="7" max="10" width="0" style="74" hidden="1" customWidth="1"/>
    <col min="11" max="11" width="11.75390625" style="74" customWidth="1"/>
    <col min="12" max="14" width="0" style="74" hidden="1" customWidth="1"/>
    <col min="15" max="15" width="9.875" style="74" customWidth="1"/>
    <col min="16" max="16" width="11.125" style="74" customWidth="1"/>
    <col min="17" max="16384" width="9.125" style="74" customWidth="1"/>
  </cols>
  <sheetData>
    <row r="1" spans="2:11" ht="12.75" customHeight="1">
      <c r="B1" s="10" t="s">
        <v>144</v>
      </c>
      <c r="C1" s="10"/>
      <c r="D1" s="10"/>
      <c r="E1" s="10"/>
      <c r="F1" s="10"/>
      <c r="G1" s="10"/>
      <c r="H1" s="10"/>
      <c r="I1" s="10"/>
      <c r="J1" s="10"/>
      <c r="K1" s="10"/>
    </row>
    <row r="2" spans="2:11" ht="12.7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2:11" ht="12.75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</row>
    <row r="4" spans="2:11" ht="12.75">
      <c r="B4" s="1" t="s">
        <v>3</v>
      </c>
      <c r="C4" s="1"/>
      <c r="D4" s="1"/>
      <c r="E4" s="1"/>
      <c r="F4" s="1"/>
      <c r="G4" s="1"/>
      <c r="H4" s="1"/>
      <c r="I4" s="1"/>
      <c r="J4" s="1"/>
      <c r="K4" s="1"/>
    </row>
    <row r="5" spans="2:11" ht="12.75">
      <c r="B5" s="1" t="s">
        <v>4</v>
      </c>
      <c r="C5" s="1"/>
      <c r="D5" s="1"/>
      <c r="E5" s="1"/>
      <c r="F5" s="1"/>
      <c r="G5" s="1"/>
      <c r="H5" s="1"/>
      <c r="I5" s="1"/>
      <c r="J5" s="1"/>
      <c r="K5" s="1"/>
    </row>
    <row r="7" spans="1:11" ht="12.75" customHeight="1">
      <c r="A7" s="3"/>
      <c r="B7" s="10" t="s">
        <v>479</v>
      </c>
      <c r="C7" s="10"/>
      <c r="D7" s="10"/>
      <c r="E7" s="10"/>
      <c r="F7" s="10"/>
      <c r="G7" s="10"/>
      <c r="H7" s="10"/>
      <c r="I7" s="10"/>
      <c r="J7" s="10"/>
      <c r="K7" s="10"/>
    </row>
    <row r="8" spans="1:11" ht="12.75">
      <c r="A8" s="3"/>
      <c r="B8" s="1" t="s">
        <v>1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3"/>
      <c r="B9" s="1" t="s">
        <v>2</v>
      </c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3"/>
      <c r="B10" s="1" t="s">
        <v>3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3"/>
      <c r="B11" s="1" t="s">
        <v>480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5.25" customHeight="1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s="78" customFormat="1" ht="0.7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</row>
    <row r="14" spans="1:14" s="141" customFormat="1" ht="33.75" customHeight="1">
      <c r="A14" s="77" t="s">
        <v>481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N14" s="141" t="s">
        <v>482</v>
      </c>
    </row>
    <row r="15" spans="1:15" s="141" customFormat="1" ht="4.5" customHeight="1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42"/>
      <c r="M15" s="142"/>
      <c r="N15" s="142"/>
      <c r="O15" s="142"/>
    </row>
    <row r="16" spans="1:11" s="50" customFormat="1" ht="14.25" customHeight="1">
      <c r="A16" s="3"/>
      <c r="B16" s="3"/>
      <c r="C16" s="3"/>
      <c r="D16" s="3"/>
      <c r="E16" s="80" t="s">
        <v>8</v>
      </c>
      <c r="F16" s="80"/>
      <c r="G16" s="80"/>
      <c r="H16" s="80"/>
      <c r="I16" s="80"/>
      <c r="J16" s="80"/>
      <c r="K16" s="80"/>
    </row>
    <row r="17" spans="1:15" s="82" customFormat="1" ht="42.75" customHeight="1">
      <c r="A17" s="81" t="s">
        <v>147</v>
      </c>
      <c r="B17" s="81" t="s">
        <v>148</v>
      </c>
      <c r="C17" s="81" t="s">
        <v>149</v>
      </c>
      <c r="D17" s="81" t="s">
        <v>150</v>
      </c>
      <c r="E17" s="81" t="s">
        <v>213</v>
      </c>
      <c r="F17" s="81" t="s">
        <v>483</v>
      </c>
      <c r="G17" s="81" t="s">
        <v>215</v>
      </c>
      <c r="H17" s="81" t="s">
        <v>216</v>
      </c>
      <c r="I17" s="81" t="s">
        <v>217</v>
      </c>
      <c r="J17" s="81" t="s">
        <v>218</v>
      </c>
      <c r="K17" s="81" t="s">
        <v>12</v>
      </c>
      <c r="M17" s="143"/>
      <c r="O17" s="144"/>
    </row>
    <row r="18" spans="1:15" ht="12.75">
      <c r="A18" s="14"/>
      <c r="B18" s="14" t="s">
        <v>219</v>
      </c>
      <c r="C18" s="54"/>
      <c r="D18" s="54"/>
      <c r="E18" s="54"/>
      <c r="F18" s="54"/>
      <c r="G18" s="15">
        <f>SUM(G20+G75+G102+G143+G167+G173+G195+G216+G228)</f>
        <v>176194.1</v>
      </c>
      <c r="H18" s="15">
        <f>SUM(H20+H75+H102+H143+H167+H173+H195+H216+H228)</f>
        <v>21.19999999999999</v>
      </c>
      <c r="I18" s="15">
        <f>SUM(I20+I75+I102+I143+I167+I173+I195+I216+I228)</f>
        <v>-119.5</v>
      </c>
      <c r="J18" s="15">
        <f>SUM(J20+J75+J102+J143+J167+J173+J195+J216+J228)</f>
        <v>140.7</v>
      </c>
      <c r="K18" s="15">
        <f>SUM(K20+K75+K102+K143+K167+K173+K195+K216+K228)</f>
        <v>176215.29999999996</v>
      </c>
      <c r="O18" s="3"/>
    </row>
    <row r="19" spans="1:15" ht="14.25" customHeight="1">
      <c r="A19" s="14"/>
      <c r="B19" s="35" t="s">
        <v>484</v>
      </c>
      <c r="C19" s="54"/>
      <c r="D19" s="54"/>
      <c r="E19" s="54"/>
      <c r="F19" s="54"/>
      <c r="G19" s="15"/>
      <c r="H19" s="83"/>
      <c r="I19" s="83"/>
      <c r="J19" s="83"/>
      <c r="K19" s="83"/>
      <c r="O19" s="3"/>
    </row>
    <row r="20" spans="1:15" ht="12.75">
      <c r="A20" s="14" t="s">
        <v>156</v>
      </c>
      <c r="B20" s="14" t="s">
        <v>157</v>
      </c>
      <c r="C20" s="86" t="s">
        <v>158</v>
      </c>
      <c r="D20" s="86"/>
      <c r="E20" s="86"/>
      <c r="F20" s="86"/>
      <c r="G20" s="15">
        <f>SUM(G21+G26+G36+G44+G40)</f>
        <v>45483.9</v>
      </c>
      <c r="H20" s="15">
        <f>SUM(H21+H26+H36+H44+H40)</f>
        <v>-119.5</v>
      </c>
      <c r="I20" s="15">
        <f>SUM(I21+I26+I36+I44+I40)</f>
        <v>-119.5</v>
      </c>
      <c r="J20" s="15">
        <f>SUM(J21+J26+J36+J44+J40)</f>
        <v>0</v>
      </c>
      <c r="K20" s="15">
        <f>SUM(K21+K26+K36+K44+K40)</f>
        <v>45364.4</v>
      </c>
      <c r="O20" s="3"/>
    </row>
    <row r="21" spans="1:15" ht="12.75">
      <c r="A21" s="35"/>
      <c r="B21" s="35" t="s">
        <v>159</v>
      </c>
      <c r="C21" s="89" t="s">
        <v>158</v>
      </c>
      <c r="D21" s="89" t="s">
        <v>160</v>
      </c>
      <c r="E21" s="89"/>
      <c r="F21" s="89"/>
      <c r="G21" s="20">
        <f>G22</f>
        <v>1120.2</v>
      </c>
      <c r="H21" s="90">
        <f>SUM(I21+J21)</f>
        <v>0</v>
      </c>
      <c r="I21" s="90">
        <f>SUM(I22)</f>
        <v>0</v>
      </c>
      <c r="J21" s="90"/>
      <c r="K21" s="90">
        <f>SUM(G21+H21)</f>
        <v>1120.2</v>
      </c>
      <c r="O21" s="3"/>
    </row>
    <row r="22" spans="1:15" ht="12.75">
      <c r="A22" s="35"/>
      <c r="B22" s="35" t="s">
        <v>220</v>
      </c>
      <c r="C22" s="89" t="s">
        <v>158</v>
      </c>
      <c r="D22" s="89" t="s">
        <v>160</v>
      </c>
      <c r="E22" s="89" t="s">
        <v>221</v>
      </c>
      <c r="F22" s="89"/>
      <c r="G22" s="20">
        <f>G23</f>
        <v>1120.2</v>
      </c>
      <c r="H22" s="90">
        <f>SUM(I22+J22)</f>
        <v>0</v>
      </c>
      <c r="I22" s="90">
        <f>SUM(I23)</f>
        <v>0</v>
      </c>
      <c r="J22" s="90"/>
      <c r="K22" s="90">
        <f>SUM(G22+H22)</f>
        <v>1120.2</v>
      </c>
      <c r="O22" s="3"/>
    </row>
    <row r="23" spans="1:15" ht="12.75">
      <c r="A23" s="35"/>
      <c r="B23" s="35" t="s">
        <v>222</v>
      </c>
      <c r="C23" s="89" t="s">
        <v>158</v>
      </c>
      <c r="D23" s="89" t="s">
        <v>160</v>
      </c>
      <c r="E23" s="89" t="s">
        <v>223</v>
      </c>
      <c r="F23" s="89"/>
      <c r="G23" s="20">
        <f>SUM(G25)</f>
        <v>1120.2</v>
      </c>
      <c r="H23" s="90">
        <f>SUM(I23+J23)</f>
        <v>0</v>
      </c>
      <c r="I23" s="90">
        <f>SUM(I25)</f>
        <v>0</v>
      </c>
      <c r="J23" s="90"/>
      <c r="K23" s="90">
        <f>SUM(G23+H23)</f>
        <v>1120.2</v>
      </c>
      <c r="O23" s="3"/>
    </row>
    <row r="24" spans="1:15" ht="12.75">
      <c r="A24" s="35"/>
      <c r="B24" s="35" t="s">
        <v>224</v>
      </c>
      <c r="C24" s="89" t="s">
        <v>158</v>
      </c>
      <c r="D24" s="89" t="s">
        <v>160</v>
      </c>
      <c r="E24" s="89" t="s">
        <v>225</v>
      </c>
      <c r="F24" s="89"/>
      <c r="G24" s="20">
        <f>SUM(G25)</f>
        <v>1120.2</v>
      </c>
      <c r="H24" s="20">
        <f>SUM(H25)</f>
        <v>0</v>
      </c>
      <c r="I24" s="20">
        <f>SUM(I25)</f>
        <v>0</v>
      </c>
      <c r="J24" s="20">
        <f>SUM(J25)</f>
        <v>0</v>
      </c>
      <c r="K24" s="20">
        <f>SUM(K25)</f>
        <v>1120.2</v>
      </c>
      <c r="O24" s="3"/>
    </row>
    <row r="25" spans="1:15" ht="81.75" customHeight="1">
      <c r="A25" s="35"/>
      <c r="B25" s="35" t="s">
        <v>226</v>
      </c>
      <c r="C25" s="89" t="s">
        <v>158</v>
      </c>
      <c r="D25" s="89" t="s">
        <v>160</v>
      </c>
      <c r="E25" s="89" t="s">
        <v>225</v>
      </c>
      <c r="F25" s="89" t="s">
        <v>227</v>
      </c>
      <c r="G25" s="20">
        <v>1120.2</v>
      </c>
      <c r="H25" s="90">
        <f>SUM(I25+J25)</f>
        <v>0</v>
      </c>
      <c r="I25" s="90">
        <v>0</v>
      </c>
      <c r="J25" s="90"/>
      <c r="K25" s="90">
        <f>SUM(G25+H25)</f>
        <v>1120.2</v>
      </c>
      <c r="O25" s="3"/>
    </row>
    <row r="26" spans="1:15" ht="62.25" customHeight="1">
      <c r="A26" s="35"/>
      <c r="B26" s="35" t="s">
        <v>161</v>
      </c>
      <c r="C26" s="89" t="s">
        <v>158</v>
      </c>
      <c r="D26" s="89" t="s">
        <v>162</v>
      </c>
      <c r="E26" s="89"/>
      <c r="F26" s="89"/>
      <c r="G26" s="20">
        <f>G27</f>
        <v>17323.8</v>
      </c>
      <c r="H26" s="90">
        <f>SUM(I26+J26)</f>
        <v>-119.5</v>
      </c>
      <c r="I26" s="90">
        <f>SUM(I27)</f>
        <v>-119.5</v>
      </c>
      <c r="J26" s="90">
        <f>SUM(J27)</f>
        <v>0</v>
      </c>
      <c r="K26" s="90">
        <f>SUM(G26+H26)</f>
        <v>17204.3</v>
      </c>
      <c r="O26" s="3"/>
    </row>
    <row r="27" spans="1:15" ht="12.75">
      <c r="A27" s="35"/>
      <c r="B27" s="35" t="s">
        <v>228</v>
      </c>
      <c r="C27" s="89" t="s">
        <v>158</v>
      </c>
      <c r="D27" s="89" t="s">
        <v>162</v>
      </c>
      <c r="E27" s="89" t="s">
        <v>229</v>
      </c>
      <c r="F27" s="89"/>
      <c r="G27" s="20">
        <f>SUM(G28+G33)</f>
        <v>17323.8</v>
      </c>
      <c r="H27" s="20">
        <f>SUM(H28+H33)</f>
        <v>-119.5</v>
      </c>
      <c r="I27" s="20">
        <f>SUM(I28+I33)</f>
        <v>-119.5</v>
      </c>
      <c r="J27" s="20">
        <f>SUM(J28+J33)</f>
        <v>0</v>
      </c>
      <c r="K27" s="20">
        <f>SUM(K28+K33)</f>
        <v>17204.3</v>
      </c>
      <c r="O27" s="3"/>
    </row>
    <row r="28" spans="1:15" ht="12.75">
      <c r="A28" s="35"/>
      <c r="B28" s="35" t="s">
        <v>485</v>
      </c>
      <c r="C28" s="89" t="s">
        <v>158</v>
      </c>
      <c r="D28" s="89" t="s">
        <v>162</v>
      </c>
      <c r="E28" s="89" t="s">
        <v>231</v>
      </c>
      <c r="F28" s="89"/>
      <c r="G28" s="20">
        <f>SUM(G30+G31+G32)</f>
        <v>17310.8</v>
      </c>
      <c r="H28" s="90">
        <f>SUM(I28+J28)</f>
        <v>-119.5</v>
      </c>
      <c r="I28" s="90">
        <f>SUM(I29)</f>
        <v>-119.5</v>
      </c>
      <c r="J28" s="90">
        <f>SUM(J30)</f>
        <v>0</v>
      </c>
      <c r="K28" s="90">
        <f>SUM(G28+H28)</f>
        <v>17191.3</v>
      </c>
      <c r="O28" s="3"/>
    </row>
    <row r="29" spans="1:15" ht="12.75">
      <c r="A29" s="35"/>
      <c r="B29" s="35" t="s">
        <v>224</v>
      </c>
      <c r="C29" s="89" t="s">
        <v>158</v>
      </c>
      <c r="D29" s="89" t="s">
        <v>162</v>
      </c>
      <c r="E29" s="89" t="s">
        <v>232</v>
      </c>
      <c r="F29" s="89"/>
      <c r="G29" s="20">
        <f>SUM(G30+G31+G32)</f>
        <v>17310.8</v>
      </c>
      <c r="H29" s="20">
        <f>SUM(H30+H31+H32)</f>
        <v>-119.5</v>
      </c>
      <c r="I29" s="20">
        <f>SUM(I30+I31+I32)</f>
        <v>-119.5</v>
      </c>
      <c r="J29" s="20">
        <f>SUM(J30+J31+J32)</f>
        <v>0</v>
      </c>
      <c r="K29" s="20">
        <f>SUM(K30+K31+K32)</f>
        <v>17191.3</v>
      </c>
      <c r="O29" s="3"/>
    </row>
    <row r="30" spans="1:15" ht="81" customHeight="1">
      <c r="A30" s="35"/>
      <c r="B30" s="35" t="s">
        <v>226</v>
      </c>
      <c r="C30" s="89" t="s">
        <v>158</v>
      </c>
      <c r="D30" s="89" t="s">
        <v>162</v>
      </c>
      <c r="E30" s="89" t="s">
        <v>232</v>
      </c>
      <c r="F30" s="89" t="s">
        <v>227</v>
      </c>
      <c r="G30" s="20">
        <v>14828.9</v>
      </c>
      <c r="H30" s="90">
        <f>SUM(I30+J30)</f>
        <v>0</v>
      </c>
      <c r="I30" s="90">
        <v>0</v>
      </c>
      <c r="J30" s="90">
        <v>0</v>
      </c>
      <c r="K30" s="90">
        <f>SUM(G30+H30)</f>
        <v>14828.9</v>
      </c>
      <c r="O30" s="3"/>
    </row>
    <row r="31" spans="1:15" ht="12.75">
      <c r="A31" s="35"/>
      <c r="B31" s="35" t="s">
        <v>233</v>
      </c>
      <c r="C31" s="89" t="s">
        <v>158</v>
      </c>
      <c r="D31" s="89" t="s">
        <v>162</v>
      </c>
      <c r="E31" s="89" t="s">
        <v>232</v>
      </c>
      <c r="F31" s="89" t="s">
        <v>234</v>
      </c>
      <c r="G31" s="20">
        <v>2081.9</v>
      </c>
      <c r="H31" s="90">
        <f>SUM(I31+J31)</f>
        <v>0</v>
      </c>
      <c r="I31" s="90">
        <v>0</v>
      </c>
      <c r="J31" s="90"/>
      <c r="K31" s="90">
        <f>SUM(G31+H31)</f>
        <v>2081.9</v>
      </c>
      <c r="O31" s="3"/>
    </row>
    <row r="32" spans="1:15" ht="15" customHeight="1">
      <c r="A32" s="35"/>
      <c r="B32" s="35" t="s">
        <v>235</v>
      </c>
      <c r="C32" s="89" t="s">
        <v>158</v>
      </c>
      <c r="D32" s="89" t="s">
        <v>162</v>
      </c>
      <c r="E32" s="89" t="s">
        <v>232</v>
      </c>
      <c r="F32" s="89" t="s">
        <v>236</v>
      </c>
      <c r="G32" s="20">
        <v>400</v>
      </c>
      <c r="H32" s="90">
        <f>SUM(I32+J32)</f>
        <v>-119.5</v>
      </c>
      <c r="I32" s="90">
        <v>-119.5</v>
      </c>
      <c r="J32" s="90"/>
      <c r="K32" s="90">
        <f>SUM(G32+H32)</f>
        <v>280.5</v>
      </c>
      <c r="O32" s="3"/>
    </row>
    <row r="33" spans="1:15" ht="16.5" customHeight="1">
      <c r="A33" s="35"/>
      <c r="B33" s="35" t="s">
        <v>237</v>
      </c>
      <c r="C33" s="89" t="s">
        <v>158</v>
      </c>
      <c r="D33" s="89" t="s">
        <v>162</v>
      </c>
      <c r="E33" s="89" t="s">
        <v>238</v>
      </c>
      <c r="F33" s="89"/>
      <c r="G33" s="20">
        <f aca="true" t="shared" si="0" ref="G33:K34">SUM(G34)</f>
        <v>13</v>
      </c>
      <c r="H33" s="20">
        <f t="shared" si="0"/>
        <v>0</v>
      </c>
      <c r="I33" s="20">
        <f t="shared" si="0"/>
        <v>0</v>
      </c>
      <c r="J33" s="20">
        <f t="shared" si="0"/>
        <v>0</v>
      </c>
      <c r="K33" s="20">
        <f t="shared" si="0"/>
        <v>13</v>
      </c>
      <c r="O33" s="3"/>
    </row>
    <row r="34" spans="1:15" ht="12.75">
      <c r="A34" s="35"/>
      <c r="B34" s="35" t="s">
        <v>239</v>
      </c>
      <c r="C34" s="89" t="s">
        <v>158</v>
      </c>
      <c r="D34" s="89" t="s">
        <v>162</v>
      </c>
      <c r="E34" s="89" t="s">
        <v>240</v>
      </c>
      <c r="F34" s="89"/>
      <c r="G34" s="20">
        <f t="shared" si="0"/>
        <v>13</v>
      </c>
      <c r="H34" s="20">
        <f t="shared" si="0"/>
        <v>0</v>
      </c>
      <c r="I34" s="20">
        <f t="shared" si="0"/>
        <v>0</v>
      </c>
      <c r="J34" s="20">
        <f t="shared" si="0"/>
        <v>0</v>
      </c>
      <c r="K34" s="20">
        <f t="shared" si="0"/>
        <v>13</v>
      </c>
      <c r="O34" s="3"/>
    </row>
    <row r="35" spans="1:15" ht="12.75">
      <c r="A35" s="35"/>
      <c r="B35" s="35" t="s">
        <v>233</v>
      </c>
      <c r="C35" s="89" t="s">
        <v>158</v>
      </c>
      <c r="D35" s="89" t="s">
        <v>162</v>
      </c>
      <c r="E35" s="89" t="s">
        <v>240</v>
      </c>
      <c r="F35" s="89" t="s">
        <v>234</v>
      </c>
      <c r="G35" s="20">
        <v>13</v>
      </c>
      <c r="H35" s="90">
        <f>SUM(I35+J35)</f>
        <v>0</v>
      </c>
      <c r="I35" s="90"/>
      <c r="J35" s="90">
        <v>0</v>
      </c>
      <c r="K35" s="90">
        <v>13</v>
      </c>
      <c r="O35" s="3"/>
    </row>
    <row r="36" spans="1:15" ht="12.75">
      <c r="A36" s="35"/>
      <c r="B36" s="35" t="s">
        <v>163</v>
      </c>
      <c r="C36" s="89" t="s">
        <v>158</v>
      </c>
      <c r="D36" s="89" t="s">
        <v>164</v>
      </c>
      <c r="E36" s="89"/>
      <c r="F36" s="89"/>
      <c r="G36" s="20">
        <f>SUM(G37)</f>
        <v>887.5</v>
      </c>
      <c r="H36" s="90">
        <f>SUM(I36+J36)</f>
        <v>0</v>
      </c>
      <c r="I36" s="90">
        <f aca="true" t="shared" si="1" ref="I36:J38">SUM(I37)</f>
        <v>0</v>
      </c>
      <c r="J36" s="90">
        <f t="shared" si="1"/>
        <v>0</v>
      </c>
      <c r="K36" s="90">
        <f>SUM(G36+H36)</f>
        <v>887.5</v>
      </c>
      <c r="O36" s="3"/>
    </row>
    <row r="37" spans="1:15" ht="12.75">
      <c r="A37" s="35"/>
      <c r="B37" s="35" t="s">
        <v>486</v>
      </c>
      <c r="C37" s="89" t="s">
        <v>158</v>
      </c>
      <c r="D37" s="89" t="s">
        <v>164</v>
      </c>
      <c r="E37" s="89" t="s">
        <v>243</v>
      </c>
      <c r="F37" s="89"/>
      <c r="G37" s="20">
        <f>SUM(G38)</f>
        <v>887.5</v>
      </c>
      <c r="H37" s="20">
        <f>SUM(H38)</f>
        <v>0</v>
      </c>
      <c r="I37" s="20">
        <f t="shared" si="1"/>
        <v>0</v>
      </c>
      <c r="J37" s="20">
        <f t="shared" si="1"/>
        <v>0</v>
      </c>
      <c r="K37" s="20">
        <f>SUM(K38)</f>
        <v>887.5</v>
      </c>
      <c r="O37" s="3"/>
    </row>
    <row r="38" spans="1:15" ht="12.75">
      <c r="A38" s="35"/>
      <c r="B38" s="35" t="s">
        <v>224</v>
      </c>
      <c r="C38" s="89" t="s">
        <v>158</v>
      </c>
      <c r="D38" s="89" t="s">
        <v>164</v>
      </c>
      <c r="E38" s="89" t="s">
        <v>244</v>
      </c>
      <c r="F38" s="89"/>
      <c r="G38" s="20">
        <f>SUM(G39)</f>
        <v>887.5</v>
      </c>
      <c r="H38" s="20">
        <f>SUM(H39)</f>
        <v>0</v>
      </c>
      <c r="I38" s="20">
        <f t="shared" si="1"/>
        <v>0</v>
      </c>
      <c r="J38" s="20">
        <f t="shared" si="1"/>
        <v>0</v>
      </c>
      <c r="K38" s="20">
        <f>SUM(K39)</f>
        <v>887.5</v>
      </c>
      <c r="O38" s="3"/>
    </row>
    <row r="39" spans="1:15" ht="15" customHeight="1">
      <c r="A39" s="35"/>
      <c r="B39" s="92" t="s">
        <v>245</v>
      </c>
      <c r="C39" s="89" t="s">
        <v>158</v>
      </c>
      <c r="D39" s="89" t="s">
        <v>164</v>
      </c>
      <c r="E39" s="60" t="s">
        <v>244</v>
      </c>
      <c r="F39" s="89" t="s">
        <v>246</v>
      </c>
      <c r="G39" s="20">
        <v>887.5</v>
      </c>
      <c r="H39" s="90">
        <f>SUM(I39)</f>
        <v>0</v>
      </c>
      <c r="I39" s="90">
        <v>0</v>
      </c>
      <c r="J39" s="90"/>
      <c r="K39" s="90">
        <f>SUM(G39+H39)</f>
        <v>887.5</v>
      </c>
      <c r="O39" s="3"/>
    </row>
    <row r="40" spans="1:15" ht="31.5" customHeight="1">
      <c r="A40" s="35"/>
      <c r="B40" s="91" t="s">
        <v>165</v>
      </c>
      <c r="C40" s="89" t="s">
        <v>158</v>
      </c>
      <c r="D40" s="89" t="s">
        <v>166</v>
      </c>
      <c r="E40" s="60"/>
      <c r="F40" s="89"/>
      <c r="G40" s="20">
        <f>G41</f>
        <v>2151.9</v>
      </c>
      <c r="H40" s="90">
        <f>SUM(I40+J40)</f>
        <v>0</v>
      </c>
      <c r="I40" s="90">
        <f>SUM(I41)</f>
        <v>0</v>
      </c>
      <c r="J40" s="90"/>
      <c r="K40" s="90">
        <f>SUM(G40+H40)</f>
        <v>2151.9</v>
      </c>
      <c r="O40" s="3"/>
    </row>
    <row r="41" spans="1:15" ht="30.75" customHeight="1">
      <c r="A41" s="35"/>
      <c r="B41" s="35" t="s">
        <v>247</v>
      </c>
      <c r="C41" s="89" t="s">
        <v>158</v>
      </c>
      <c r="D41" s="89" t="s">
        <v>166</v>
      </c>
      <c r="E41" s="60" t="s">
        <v>248</v>
      </c>
      <c r="F41" s="89"/>
      <c r="G41" s="20">
        <f>SUM(G43)</f>
        <v>2151.9</v>
      </c>
      <c r="H41" s="90">
        <f>SUM(I41+J41)</f>
        <v>0</v>
      </c>
      <c r="I41" s="90">
        <f>SUM(I43)</f>
        <v>0</v>
      </c>
      <c r="J41" s="90"/>
      <c r="K41" s="90">
        <f>SUM(G41+H41)</f>
        <v>2151.9</v>
      </c>
      <c r="O41" s="3"/>
    </row>
    <row r="42" spans="1:15" ht="33.75" customHeight="1">
      <c r="A42" s="35"/>
      <c r="B42" s="35" t="s">
        <v>224</v>
      </c>
      <c r="C42" s="89" t="s">
        <v>158</v>
      </c>
      <c r="D42" s="89" t="s">
        <v>166</v>
      </c>
      <c r="E42" s="60" t="s">
        <v>249</v>
      </c>
      <c r="F42" s="89"/>
      <c r="G42" s="20">
        <f>SUM(G43)</f>
        <v>2151.9</v>
      </c>
      <c r="H42" s="20">
        <f>SUM(H43)</f>
        <v>0</v>
      </c>
      <c r="I42" s="20">
        <f>SUM(I43)</f>
        <v>0</v>
      </c>
      <c r="J42" s="20">
        <f>SUM(J43)</f>
        <v>0</v>
      </c>
      <c r="K42" s="20">
        <f>SUM(K43)</f>
        <v>2151.9</v>
      </c>
      <c r="O42" s="3"/>
    </row>
    <row r="43" spans="1:15" ht="31.5" customHeight="1">
      <c r="A43" s="35"/>
      <c r="B43" s="35" t="s">
        <v>233</v>
      </c>
      <c r="C43" s="89" t="s">
        <v>158</v>
      </c>
      <c r="D43" s="89" t="s">
        <v>166</v>
      </c>
      <c r="E43" s="60" t="s">
        <v>249</v>
      </c>
      <c r="F43" s="89" t="s">
        <v>234</v>
      </c>
      <c r="G43" s="20">
        <v>2151.9</v>
      </c>
      <c r="H43" s="90">
        <f>SUM(I43+J43)</f>
        <v>0</v>
      </c>
      <c r="I43" s="90">
        <v>0</v>
      </c>
      <c r="J43" s="90"/>
      <c r="K43" s="90">
        <f>SUM(G43+H43)</f>
        <v>2151.9</v>
      </c>
      <c r="O43" s="3"/>
    </row>
    <row r="44" spans="1:11" ht="12.75">
      <c r="A44" s="35"/>
      <c r="B44" s="35" t="s">
        <v>167</v>
      </c>
      <c r="C44" s="89" t="s">
        <v>158</v>
      </c>
      <c r="D44" s="89" t="s">
        <v>168</v>
      </c>
      <c r="E44" s="89"/>
      <c r="F44" s="89"/>
      <c r="G44" s="20">
        <f>SUM(G45+G57+G65)</f>
        <v>24000.5</v>
      </c>
      <c r="H44" s="20">
        <f>SUM(H45+H57+H65)</f>
        <v>0</v>
      </c>
      <c r="I44" s="20">
        <f>SUM(I45+I57+I65)</f>
        <v>0</v>
      </c>
      <c r="J44" s="20">
        <f>SUM(J45+J57+J65)</f>
        <v>0</v>
      </c>
      <c r="K44" s="20">
        <f>SUM(K45+K57+K65)</f>
        <v>24000.5</v>
      </c>
    </row>
    <row r="45" spans="1:14" ht="12.75">
      <c r="A45" s="35"/>
      <c r="B45" s="35" t="s">
        <v>228</v>
      </c>
      <c r="C45" s="89" t="s">
        <v>158</v>
      </c>
      <c r="D45" s="89" t="s">
        <v>168</v>
      </c>
      <c r="E45" s="89" t="s">
        <v>229</v>
      </c>
      <c r="F45" s="89"/>
      <c r="G45" s="20">
        <f aca="true" t="shared" si="2" ref="G45:N45">SUM(G46+G49+G54)</f>
        <v>19684.5</v>
      </c>
      <c r="H45" s="20">
        <f t="shared" si="2"/>
        <v>0</v>
      </c>
      <c r="I45" s="20">
        <f t="shared" si="2"/>
        <v>0</v>
      </c>
      <c r="J45" s="20">
        <f t="shared" si="2"/>
        <v>0</v>
      </c>
      <c r="K45" s="20">
        <f t="shared" si="2"/>
        <v>19684.5</v>
      </c>
      <c r="L45" s="20">
        <f t="shared" si="2"/>
        <v>0</v>
      </c>
      <c r="M45" s="20">
        <f t="shared" si="2"/>
        <v>0</v>
      </c>
      <c r="N45" s="20">
        <f t="shared" si="2"/>
        <v>0</v>
      </c>
    </row>
    <row r="46" spans="1:11" ht="12.75">
      <c r="A46" s="35"/>
      <c r="B46" s="35" t="s">
        <v>247</v>
      </c>
      <c r="C46" s="89" t="s">
        <v>158</v>
      </c>
      <c r="D46" s="89" t="s">
        <v>168</v>
      </c>
      <c r="E46" s="89" t="s">
        <v>248</v>
      </c>
      <c r="F46" s="89"/>
      <c r="G46" s="20">
        <f>SUM(G47)</f>
        <v>1644</v>
      </c>
      <c r="H46" s="90"/>
      <c r="I46" s="90"/>
      <c r="J46" s="90"/>
      <c r="K46" s="90">
        <f>SUM(G46+H46)</f>
        <v>1644</v>
      </c>
    </row>
    <row r="47" spans="1:11" ht="12.75">
      <c r="A47" s="35"/>
      <c r="B47" s="35" t="s">
        <v>250</v>
      </c>
      <c r="C47" s="89" t="s">
        <v>158</v>
      </c>
      <c r="D47" s="89" t="s">
        <v>168</v>
      </c>
      <c r="E47" s="89" t="s">
        <v>251</v>
      </c>
      <c r="F47" s="89"/>
      <c r="G47" s="20">
        <f>G48</f>
        <v>1644</v>
      </c>
      <c r="H47" s="90">
        <f>SUM(I47:J47)</f>
        <v>0</v>
      </c>
      <c r="I47" s="90"/>
      <c r="J47" s="90"/>
      <c r="K47" s="90">
        <f>SUM(G47+H47)</f>
        <v>1644</v>
      </c>
    </row>
    <row r="48" spans="1:11" ht="12.75">
      <c r="A48" s="35"/>
      <c r="B48" s="35" t="s">
        <v>252</v>
      </c>
      <c r="C48" s="89" t="s">
        <v>158</v>
      </c>
      <c r="D48" s="89" t="s">
        <v>168</v>
      </c>
      <c r="E48" s="89" t="s">
        <v>251</v>
      </c>
      <c r="F48" s="89" t="s">
        <v>253</v>
      </c>
      <c r="G48" s="20">
        <v>1644</v>
      </c>
      <c r="H48" s="90">
        <f>SUM(I48+J48)</f>
        <v>0</v>
      </c>
      <c r="I48" s="90">
        <v>0</v>
      </c>
      <c r="J48" s="90">
        <v>0</v>
      </c>
      <c r="K48" s="90">
        <f>SUM(G48+H48)</f>
        <v>1644</v>
      </c>
    </row>
    <row r="49" spans="1:11" ht="12.75">
      <c r="A49" s="35"/>
      <c r="B49" s="35" t="s">
        <v>254</v>
      </c>
      <c r="C49" s="89" t="s">
        <v>158</v>
      </c>
      <c r="D49" s="89" t="s">
        <v>168</v>
      </c>
      <c r="E49" s="89" t="s">
        <v>255</v>
      </c>
      <c r="F49" s="89"/>
      <c r="G49" s="20">
        <f>SUM(G50)</f>
        <v>17040.5</v>
      </c>
      <c r="H49" s="90">
        <f>SUM(I49+J49)</f>
        <v>0</v>
      </c>
      <c r="I49" s="90"/>
      <c r="J49" s="90">
        <f>SUM(J50)</f>
        <v>0</v>
      </c>
      <c r="K49" s="90">
        <f>SUM(G49+H49)</f>
        <v>17040.5</v>
      </c>
    </row>
    <row r="50" spans="1:11" ht="12.75">
      <c r="A50" s="35"/>
      <c r="B50" s="35" t="s">
        <v>256</v>
      </c>
      <c r="C50" s="89" t="s">
        <v>158</v>
      </c>
      <c r="D50" s="89" t="s">
        <v>168</v>
      </c>
      <c r="E50" s="89" t="s">
        <v>257</v>
      </c>
      <c r="F50" s="89"/>
      <c r="G50" s="20">
        <f>SUM(G51+G52+G53)</f>
        <v>17040.5</v>
      </c>
      <c r="H50" s="20">
        <f>SUM(H51+H52+H53)</f>
        <v>0</v>
      </c>
      <c r="I50" s="20">
        <f>SUM(I51+I52+I53)</f>
        <v>0</v>
      </c>
      <c r="J50" s="20">
        <f>SUM(J51+J52+J53)</f>
        <v>0</v>
      </c>
      <c r="K50" s="20">
        <f>SUM(K51+K52+K53)</f>
        <v>17040.5</v>
      </c>
    </row>
    <row r="51" spans="1:11" ht="83.25" customHeight="1">
      <c r="A51" s="35"/>
      <c r="B51" s="35" t="s">
        <v>226</v>
      </c>
      <c r="C51" s="89" t="s">
        <v>158</v>
      </c>
      <c r="D51" s="89" t="s">
        <v>168</v>
      </c>
      <c r="E51" s="89" t="s">
        <v>257</v>
      </c>
      <c r="F51" s="89" t="s">
        <v>227</v>
      </c>
      <c r="G51" s="20">
        <v>15156.5</v>
      </c>
      <c r="H51" s="90">
        <v>0</v>
      </c>
      <c r="I51" s="90"/>
      <c r="J51" s="90"/>
      <c r="K51" s="90">
        <v>15156.5</v>
      </c>
    </row>
    <row r="52" spans="1:11" ht="12.75">
      <c r="A52" s="35"/>
      <c r="B52" s="35" t="s">
        <v>233</v>
      </c>
      <c r="C52" s="89" t="s">
        <v>158</v>
      </c>
      <c r="D52" s="89" t="s">
        <v>168</v>
      </c>
      <c r="E52" s="89" t="s">
        <v>257</v>
      </c>
      <c r="F52" s="89" t="s">
        <v>234</v>
      </c>
      <c r="G52" s="20">
        <v>1854</v>
      </c>
      <c r="H52" s="90">
        <v>0</v>
      </c>
      <c r="I52" s="90"/>
      <c r="J52" s="90"/>
      <c r="K52" s="90">
        <f>SUM(G52+H52)</f>
        <v>1854</v>
      </c>
    </row>
    <row r="53" spans="1:11" ht="16.5" customHeight="1">
      <c r="A53" s="35"/>
      <c r="B53" s="35" t="s">
        <v>235</v>
      </c>
      <c r="C53" s="89" t="s">
        <v>158</v>
      </c>
      <c r="D53" s="89" t="s">
        <v>168</v>
      </c>
      <c r="E53" s="89" t="s">
        <v>257</v>
      </c>
      <c r="F53" s="89" t="s">
        <v>236</v>
      </c>
      <c r="G53" s="20">
        <v>30</v>
      </c>
      <c r="H53" s="90">
        <f>SUM(I53+J53)</f>
        <v>0</v>
      </c>
      <c r="I53" s="90"/>
      <c r="J53" s="90"/>
      <c r="K53" s="90">
        <f>SUM(G53+H53)</f>
        <v>30</v>
      </c>
    </row>
    <row r="54" spans="1:11" ht="62.25" customHeight="1">
      <c r="A54" s="35"/>
      <c r="B54" s="35" t="s">
        <v>258</v>
      </c>
      <c r="C54" s="89" t="s">
        <v>158</v>
      </c>
      <c r="D54" s="89" t="s">
        <v>168</v>
      </c>
      <c r="E54" s="89" t="s">
        <v>259</v>
      </c>
      <c r="F54" s="89"/>
      <c r="G54" s="20">
        <f>SUM(G55)</f>
        <v>1000</v>
      </c>
      <c r="H54" s="90">
        <f aca="true" t="shared" si="3" ref="H54:K55">SUM(H55)</f>
        <v>0</v>
      </c>
      <c r="I54" s="90">
        <f t="shared" si="3"/>
        <v>0</v>
      </c>
      <c r="J54" s="90">
        <f t="shared" si="3"/>
        <v>0</v>
      </c>
      <c r="K54" s="90">
        <f t="shared" si="3"/>
        <v>1000</v>
      </c>
    </row>
    <row r="55" spans="1:11" ht="94.5" customHeight="1">
      <c r="A55" s="35"/>
      <c r="B55" s="35" t="s">
        <v>260</v>
      </c>
      <c r="C55" s="89" t="s">
        <v>158</v>
      </c>
      <c r="D55" s="89" t="s">
        <v>168</v>
      </c>
      <c r="E55" s="89" t="s">
        <v>261</v>
      </c>
      <c r="F55" s="89"/>
      <c r="G55" s="20">
        <f>SUM(G56)</f>
        <v>1000</v>
      </c>
      <c r="H55" s="90">
        <f t="shared" si="3"/>
        <v>0</v>
      </c>
      <c r="I55" s="90">
        <f t="shared" si="3"/>
        <v>0</v>
      </c>
      <c r="J55" s="90">
        <f t="shared" si="3"/>
        <v>0</v>
      </c>
      <c r="K55" s="90">
        <f t="shared" si="3"/>
        <v>1000</v>
      </c>
    </row>
    <row r="56" spans="1:11" ht="32.25" customHeight="1">
      <c r="A56" s="35"/>
      <c r="B56" s="35" t="s">
        <v>233</v>
      </c>
      <c r="C56" s="89" t="s">
        <v>158</v>
      </c>
      <c r="D56" s="89" t="s">
        <v>168</v>
      </c>
      <c r="E56" s="89" t="s">
        <v>261</v>
      </c>
      <c r="F56" s="89" t="s">
        <v>234</v>
      </c>
      <c r="G56" s="20">
        <v>1000</v>
      </c>
      <c r="H56" s="90">
        <f>SUM(I56+J56)</f>
        <v>0</v>
      </c>
      <c r="I56" s="90">
        <v>0</v>
      </c>
      <c r="J56" s="90"/>
      <c r="K56" s="90">
        <f>SUM(G56+H56)</f>
        <v>1000</v>
      </c>
    </row>
    <row r="57" spans="1:11" ht="12.75">
      <c r="A57" s="35"/>
      <c r="B57" s="35" t="s">
        <v>487</v>
      </c>
      <c r="C57" s="89" t="s">
        <v>158</v>
      </c>
      <c r="D57" s="89" t="s">
        <v>168</v>
      </c>
      <c r="E57" s="89" t="s">
        <v>263</v>
      </c>
      <c r="F57" s="89"/>
      <c r="G57" s="20">
        <f>SUM(G58+G62)</f>
        <v>3866</v>
      </c>
      <c r="H57" s="20">
        <f>SUM(H58+H62)</f>
        <v>0</v>
      </c>
      <c r="I57" s="20">
        <f>SUM(I58+I62)</f>
        <v>0</v>
      </c>
      <c r="J57" s="20">
        <f>SUM(J58+J62)</f>
        <v>0</v>
      </c>
      <c r="K57" s="20">
        <f>SUM(K58+K62)</f>
        <v>3866</v>
      </c>
    </row>
    <row r="58" spans="1:11" ht="12.75">
      <c r="A58" s="35"/>
      <c r="B58" s="35" t="s">
        <v>264</v>
      </c>
      <c r="C58" s="89" t="s">
        <v>158</v>
      </c>
      <c r="D58" s="89" t="s">
        <v>168</v>
      </c>
      <c r="E58" s="89" t="s">
        <v>265</v>
      </c>
      <c r="F58" s="89"/>
      <c r="G58" s="20">
        <f>SUM(G60+G61)</f>
        <v>1766</v>
      </c>
      <c r="H58" s="90"/>
      <c r="I58" s="90"/>
      <c r="J58" s="90"/>
      <c r="K58" s="90">
        <f>SUM(G58+H58)</f>
        <v>1766</v>
      </c>
    </row>
    <row r="59" spans="1:11" ht="12.75">
      <c r="A59" s="35"/>
      <c r="B59" s="35" t="s">
        <v>488</v>
      </c>
      <c r="C59" s="89" t="s">
        <v>158</v>
      </c>
      <c r="D59" s="89" t="s">
        <v>168</v>
      </c>
      <c r="E59" s="89" t="s">
        <v>267</v>
      </c>
      <c r="F59" s="89"/>
      <c r="G59" s="20">
        <f>SUM(G60+G61)</f>
        <v>1766</v>
      </c>
      <c r="H59" s="90"/>
      <c r="I59" s="90"/>
      <c r="J59" s="90"/>
      <c r="K59" s="90">
        <f>SUM(G59+H59)</f>
        <v>1766</v>
      </c>
    </row>
    <row r="60" spans="1:11" ht="12.75">
      <c r="A60" s="35"/>
      <c r="B60" s="35" t="s">
        <v>233</v>
      </c>
      <c r="C60" s="89" t="s">
        <v>158</v>
      </c>
      <c r="D60" s="89" t="s">
        <v>168</v>
      </c>
      <c r="E60" s="89" t="s">
        <v>268</v>
      </c>
      <c r="F60" s="89" t="s">
        <v>234</v>
      </c>
      <c r="G60" s="20">
        <v>1417.3</v>
      </c>
      <c r="H60" s="90">
        <v>0</v>
      </c>
      <c r="I60" s="90"/>
      <c r="J60" s="90"/>
      <c r="K60" s="90">
        <f>SUM(G60+H60)</f>
        <v>1417.3</v>
      </c>
    </row>
    <row r="61" spans="1:11" ht="12.75">
      <c r="A61" s="35"/>
      <c r="B61" s="35" t="s">
        <v>269</v>
      </c>
      <c r="C61" s="89" t="s">
        <v>158</v>
      </c>
      <c r="D61" s="89" t="s">
        <v>168</v>
      </c>
      <c r="E61" s="89" t="s">
        <v>268</v>
      </c>
      <c r="F61" s="89" t="s">
        <v>270</v>
      </c>
      <c r="G61" s="20">
        <v>348.7</v>
      </c>
      <c r="H61" s="90">
        <f>SUM(I61+J61)</f>
        <v>0</v>
      </c>
      <c r="I61" s="90"/>
      <c r="J61" s="90"/>
      <c r="K61" s="90">
        <f>SUM(G61+H61)</f>
        <v>348.7</v>
      </c>
    </row>
    <row r="62" spans="1:11" ht="78" customHeight="1">
      <c r="A62" s="35"/>
      <c r="B62" s="35" t="s">
        <v>271</v>
      </c>
      <c r="C62" s="89" t="s">
        <v>158</v>
      </c>
      <c r="D62" s="89" t="s">
        <v>168</v>
      </c>
      <c r="E62" s="89" t="s">
        <v>272</v>
      </c>
      <c r="F62" s="89"/>
      <c r="G62" s="20">
        <f>SUM(G63)</f>
        <v>2100</v>
      </c>
      <c r="H62" s="20">
        <f>SUM(H63)</f>
        <v>0</v>
      </c>
      <c r="I62" s="20">
        <f>SUM(I63)</f>
        <v>0</v>
      </c>
      <c r="J62" s="20">
        <f>SUM(J63)</f>
        <v>0</v>
      </c>
      <c r="K62" s="20">
        <f>SUM(K63)</f>
        <v>2100</v>
      </c>
    </row>
    <row r="63" spans="1:11" ht="48.75" customHeight="1">
      <c r="A63" s="35"/>
      <c r="B63" s="35" t="s">
        <v>273</v>
      </c>
      <c r="C63" s="89" t="s">
        <v>158</v>
      </c>
      <c r="D63" s="89" t="s">
        <v>168</v>
      </c>
      <c r="E63" s="89" t="s">
        <v>274</v>
      </c>
      <c r="F63" s="89"/>
      <c r="G63" s="20">
        <f>SUM(G64)</f>
        <v>2100</v>
      </c>
      <c r="H63" s="20">
        <f>SUM(H64)</f>
        <v>0</v>
      </c>
      <c r="I63" s="20">
        <f>SUM(I64)</f>
        <v>0</v>
      </c>
      <c r="J63" s="20">
        <f>SUM(J64)</f>
        <v>0</v>
      </c>
      <c r="K63" s="20">
        <f>SUM(G63+H63)</f>
        <v>2100</v>
      </c>
    </row>
    <row r="64" spans="1:11" ht="12.75">
      <c r="A64" s="35"/>
      <c r="B64" s="35" t="s">
        <v>233</v>
      </c>
      <c r="C64" s="89" t="s">
        <v>158</v>
      </c>
      <c r="D64" s="89" t="s">
        <v>168</v>
      </c>
      <c r="E64" s="89" t="s">
        <v>274</v>
      </c>
      <c r="F64" s="89" t="s">
        <v>234</v>
      </c>
      <c r="G64" s="20">
        <v>2100</v>
      </c>
      <c r="H64" s="90">
        <f>SUM(I64+J64)</f>
        <v>0</v>
      </c>
      <c r="I64" s="90">
        <v>0</v>
      </c>
      <c r="J64" s="90"/>
      <c r="K64" s="90">
        <f>SUM(G64+H64)</f>
        <v>2100</v>
      </c>
    </row>
    <row r="65" spans="1:11" ht="12.75">
      <c r="A65" s="35"/>
      <c r="B65" s="35" t="s">
        <v>381</v>
      </c>
      <c r="C65" s="89" t="s">
        <v>158</v>
      </c>
      <c r="D65" s="89" t="s">
        <v>168</v>
      </c>
      <c r="E65" s="89" t="s">
        <v>382</v>
      </c>
      <c r="F65" s="89"/>
      <c r="G65" s="20">
        <f>SUM(G66)</f>
        <v>450</v>
      </c>
      <c r="H65" s="20">
        <f>SUM(H66)</f>
        <v>0</v>
      </c>
      <c r="I65" s="20">
        <f>SUM(I66)</f>
        <v>0</v>
      </c>
      <c r="J65" s="20">
        <f>SUM(J66)</f>
        <v>0</v>
      </c>
      <c r="K65" s="20">
        <f>SUM(K66)</f>
        <v>450</v>
      </c>
    </row>
    <row r="66" spans="1:11" ht="12.75">
      <c r="A66" s="35"/>
      <c r="B66" s="35" t="s">
        <v>383</v>
      </c>
      <c r="C66" s="89" t="s">
        <v>158</v>
      </c>
      <c r="D66" s="89" t="s">
        <v>168</v>
      </c>
      <c r="E66" s="89" t="s">
        <v>489</v>
      </c>
      <c r="F66" s="89"/>
      <c r="G66" s="20">
        <f>SUM(G67+G69+G71+G73)</f>
        <v>450</v>
      </c>
      <c r="H66" s="20">
        <f>SUM(H67+H69+H71+H73)</f>
        <v>0</v>
      </c>
      <c r="I66" s="20">
        <f>SUM(I67+I69+I71+I73)</f>
        <v>0</v>
      </c>
      <c r="J66" s="20">
        <f>SUM(J67+J69+J71+J73)</f>
        <v>0</v>
      </c>
      <c r="K66" s="20">
        <f>SUM(K67+K69+K71+K73)</f>
        <v>450</v>
      </c>
    </row>
    <row r="67" spans="1:11" ht="12.75">
      <c r="A67" s="35"/>
      <c r="B67" s="35" t="s">
        <v>385</v>
      </c>
      <c r="C67" s="89" t="s">
        <v>158</v>
      </c>
      <c r="D67" s="89" t="s">
        <v>168</v>
      </c>
      <c r="E67" s="89" t="s">
        <v>386</v>
      </c>
      <c r="F67" s="89"/>
      <c r="G67" s="20">
        <f>SUM(G68)</f>
        <v>100</v>
      </c>
      <c r="H67" s="20">
        <f>SUM(H68)</f>
        <v>0</v>
      </c>
      <c r="I67" s="20">
        <f>SUM(I68)</f>
        <v>0</v>
      </c>
      <c r="J67" s="20">
        <f>SUM(J68)</f>
        <v>0</v>
      </c>
      <c r="K67" s="20">
        <f>SUM(K68)</f>
        <v>100</v>
      </c>
    </row>
    <row r="68" spans="1:11" ht="45" customHeight="1">
      <c r="A68" s="35"/>
      <c r="B68" s="25" t="s">
        <v>312</v>
      </c>
      <c r="C68" s="89" t="s">
        <v>158</v>
      </c>
      <c r="D68" s="89" t="s">
        <v>168</v>
      </c>
      <c r="E68" s="89" t="s">
        <v>386</v>
      </c>
      <c r="F68" s="89" t="s">
        <v>313</v>
      </c>
      <c r="G68" s="20">
        <v>100</v>
      </c>
      <c r="H68" s="90">
        <f>SUM(I68)</f>
        <v>0</v>
      </c>
      <c r="I68" s="90">
        <v>0</v>
      </c>
      <c r="J68" s="90"/>
      <c r="K68" s="90">
        <f>SUM(G68+H68)</f>
        <v>100</v>
      </c>
    </row>
    <row r="69" spans="1:11" ht="12.75">
      <c r="A69" s="35"/>
      <c r="B69" s="35" t="s">
        <v>387</v>
      </c>
      <c r="C69" s="89" t="s">
        <v>158</v>
      </c>
      <c r="D69" s="89" t="s">
        <v>168</v>
      </c>
      <c r="E69" s="89" t="s">
        <v>388</v>
      </c>
      <c r="F69" s="89"/>
      <c r="G69" s="20">
        <f>SUM(G70)</f>
        <v>200</v>
      </c>
      <c r="H69" s="20">
        <f>SUM(H70)</f>
        <v>0</v>
      </c>
      <c r="I69" s="20">
        <f>SUM(I70)</f>
        <v>0</v>
      </c>
      <c r="J69" s="20">
        <f>SUM(J70)</f>
        <v>0</v>
      </c>
      <c r="K69" s="20">
        <f>SUM(K70)</f>
        <v>200</v>
      </c>
    </row>
    <row r="70" spans="1:11" ht="48.75" customHeight="1">
      <c r="A70" s="35"/>
      <c r="B70" s="25" t="s">
        <v>312</v>
      </c>
      <c r="C70" s="89" t="s">
        <v>158</v>
      </c>
      <c r="D70" s="89" t="s">
        <v>168</v>
      </c>
      <c r="E70" s="89" t="s">
        <v>388</v>
      </c>
      <c r="F70" s="89" t="s">
        <v>313</v>
      </c>
      <c r="G70" s="20">
        <v>200</v>
      </c>
      <c r="H70" s="90">
        <f>SUM(I70)</f>
        <v>0</v>
      </c>
      <c r="I70" s="90">
        <v>0</v>
      </c>
      <c r="J70" s="90"/>
      <c r="K70" s="90">
        <f>SUM(G70+H70)</f>
        <v>200</v>
      </c>
    </row>
    <row r="71" spans="1:11" ht="12.75">
      <c r="A71" s="35"/>
      <c r="B71" s="25" t="s">
        <v>389</v>
      </c>
      <c r="C71" s="89" t="s">
        <v>158</v>
      </c>
      <c r="D71" s="89" t="s">
        <v>168</v>
      </c>
      <c r="E71" s="89" t="s">
        <v>390</v>
      </c>
      <c r="F71" s="89"/>
      <c r="G71" s="20">
        <f>SUM(G72)</f>
        <v>50</v>
      </c>
      <c r="H71" s="20">
        <f>SUM(H72)</f>
        <v>0</v>
      </c>
      <c r="I71" s="20">
        <f>SUM(I72)</f>
        <v>0</v>
      </c>
      <c r="J71" s="20">
        <f>SUM(J72)</f>
        <v>0</v>
      </c>
      <c r="K71" s="20">
        <f>SUM(K72)</f>
        <v>50</v>
      </c>
    </row>
    <row r="72" spans="1:11" ht="44.25" customHeight="1">
      <c r="A72" s="35"/>
      <c r="B72" s="25" t="s">
        <v>312</v>
      </c>
      <c r="C72" s="89" t="s">
        <v>158</v>
      </c>
      <c r="D72" s="89" t="s">
        <v>168</v>
      </c>
      <c r="E72" s="89" t="s">
        <v>390</v>
      </c>
      <c r="F72" s="89" t="s">
        <v>313</v>
      </c>
      <c r="G72" s="20">
        <v>50</v>
      </c>
      <c r="H72" s="90">
        <f>SUM(I72)</f>
        <v>0</v>
      </c>
      <c r="I72" s="90">
        <v>0</v>
      </c>
      <c r="J72" s="90"/>
      <c r="K72" s="90">
        <f>SUM(G72+H72)</f>
        <v>50</v>
      </c>
    </row>
    <row r="73" spans="1:11" ht="12.75">
      <c r="A73" s="35"/>
      <c r="B73" s="25" t="s">
        <v>490</v>
      </c>
      <c r="C73" s="89" t="s">
        <v>158</v>
      </c>
      <c r="D73" s="89" t="s">
        <v>168</v>
      </c>
      <c r="E73" s="89" t="s">
        <v>392</v>
      </c>
      <c r="F73" s="89"/>
      <c r="G73" s="20">
        <f>SUM(G74)</f>
        <v>100</v>
      </c>
      <c r="H73" s="20">
        <f>SUM(H74)</f>
        <v>0</v>
      </c>
      <c r="I73" s="20">
        <f>SUM(I74)</f>
        <v>0</v>
      </c>
      <c r="J73" s="20">
        <f>SUM(J74)</f>
        <v>0</v>
      </c>
      <c r="K73" s="20">
        <f>SUM(K74)</f>
        <v>100</v>
      </c>
    </row>
    <row r="74" spans="1:11" ht="48" customHeight="1">
      <c r="A74" s="35"/>
      <c r="B74" s="25" t="s">
        <v>312</v>
      </c>
      <c r="C74" s="89" t="s">
        <v>158</v>
      </c>
      <c r="D74" s="89" t="s">
        <v>168</v>
      </c>
      <c r="E74" s="89" t="s">
        <v>392</v>
      </c>
      <c r="F74" s="89" t="s">
        <v>313</v>
      </c>
      <c r="G74" s="20">
        <v>100</v>
      </c>
      <c r="H74" s="90">
        <f>SUM(I74)</f>
        <v>0</v>
      </c>
      <c r="I74" s="90">
        <v>0</v>
      </c>
      <c r="J74" s="90"/>
      <c r="K74" s="90">
        <f>SUM(G74+H74)</f>
        <v>100</v>
      </c>
    </row>
    <row r="75" spans="1:11" ht="12.75">
      <c r="A75" s="14" t="s">
        <v>169</v>
      </c>
      <c r="B75" s="14" t="s">
        <v>170</v>
      </c>
      <c r="C75" s="86" t="s">
        <v>171</v>
      </c>
      <c r="D75" s="86"/>
      <c r="E75" s="86"/>
      <c r="F75" s="86"/>
      <c r="G75" s="15">
        <f>SUM(G76+G86+G91)</f>
        <v>3047.6</v>
      </c>
      <c r="H75" s="15">
        <f>SUM(H76+H86+H91)</f>
        <v>0</v>
      </c>
      <c r="I75" s="15">
        <f>SUM(I76+I86+I91)</f>
        <v>0</v>
      </c>
      <c r="J75" s="15">
        <f>SUM(J76+J86+J91)</f>
        <v>0</v>
      </c>
      <c r="K75" s="15">
        <f>SUM(K76+K86+K91)</f>
        <v>3047.6</v>
      </c>
    </row>
    <row r="76" spans="1:11" ht="12.75">
      <c r="A76" s="14"/>
      <c r="B76" s="35" t="s">
        <v>172</v>
      </c>
      <c r="C76" s="89" t="s">
        <v>171</v>
      </c>
      <c r="D76" s="89" t="s">
        <v>173</v>
      </c>
      <c r="E76" s="89"/>
      <c r="F76" s="89"/>
      <c r="G76" s="20">
        <f>SUM(G77)</f>
        <v>2407.6</v>
      </c>
      <c r="H76" s="20">
        <f>SUM(H77)</f>
        <v>0</v>
      </c>
      <c r="I76" s="20">
        <f>SUM(I77)</f>
        <v>0</v>
      </c>
      <c r="J76" s="20">
        <f>SUM(J77)</f>
        <v>0</v>
      </c>
      <c r="K76" s="20">
        <f>SUM(K77)</f>
        <v>2407.6</v>
      </c>
    </row>
    <row r="77" spans="1:11" ht="12.75">
      <c r="A77" s="14"/>
      <c r="B77" s="35" t="s">
        <v>172</v>
      </c>
      <c r="C77" s="89" t="s">
        <v>171</v>
      </c>
      <c r="D77" s="89" t="s">
        <v>173</v>
      </c>
      <c r="E77" s="89" t="s">
        <v>276</v>
      </c>
      <c r="F77" s="89"/>
      <c r="G77" s="20">
        <f>SUM(G78+G83)</f>
        <v>2407.6</v>
      </c>
      <c r="H77" s="20">
        <f>SUM(H78+H81)</f>
        <v>0</v>
      </c>
      <c r="I77" s="20">
        <f>SUM(I78+I81)</f>
        <v>0</v>
      </c>
      <c r="J77" s="20">
        <f>SUM(J78+J81)</f>
        <v>0</v>
      </c>
      <c r="K77" s="20">
        <f>SUM(G77+H77)</f>
        <v>2407.6</v>
      </c>
    </row>
    <row r="78" spans="1:11" ht="12.75">
      <c r="A78" s="35"/>
      <c r="B78" s="35" t="s">
        <v>277</v>
      </c>
      <c r="C78" s="89" t="s">
        <v>171</v>
      </c>
      <c r="D78" s="89" t="s">
        <v>173</v>
      </c>
      <c r="E78" s="89" t="s">
        <v>278</v>
      </c>
      <c r="F78" s="89"/>
      <c r="G78" s="20">
        <f>SUM(G79+G81)</f>
        <v>200</v>
      </c>
      <c r="H78" s="20">
        <f>SUM(H79)</f>
        <v>0</v>
      </c>
      <c r="I78" s="20">
        <f>SUM(I79)</f>
        <v>0</v>
      </c>
      <c r="J78" s="20">
        <f>SUM(J79)</f>
        <v>0</v>
      </c>
      <c r="K78" s="90">
        <f aca="true" t="shared" si="4" ref="K78:K85">SUM(G78+H78)</f>
        <v>200</v>
      </c>
    </row>
    <row r="79" spans="1:11" ht="12.75">
      <c r="A79" s="35"/>
      <c r="B79" s="35" t="s">
        <v>279</v>
      </c>
      <c r="C79" s="89" t="s">
        <v>171</v>
      </c>
      <c r="D79" s="89" t="s">
        <v>173</v>
      </c>
      <c r="E79" s="89" t="s">
        <v>280</v>
      </c>
      <c r="F79" s="89"/>
      <c r="G79" s="20">
        <f>SUM(G80)</f>
        <v>110</v>
      </c>
      <c r="H79" s="90"/>
      <c r="I79" s="90"/>
      <c r="J79" s="90"/>
      <c r="K79" s="90">
        <f t="shared" si="4"/>
        <v>110</v>
      </c>
    </row>
    <row r="80" spans="1:11" ht="12.75">
      <c r="A80" s="35"/>
      <c r="B80" s="35" t="s">
        <v>233</v>
      </c>
      <c r="C80" s="89" t="s">
        <v>171</v>
      </c>
      <c r="D80" s="89" t="s">
        <v>173</v>
      </c>
      <c r="E80" s="89" t="s">
        <v>280</v>
      </c>
      <c r="F80" s="89" t="s">
        <v>234</v>
      </c>
      <c r="G80" s="20">
        <v>110</v>
      </c>
      <c r="H80" s="90"/>
      <c r="I80" s="90"/>
      <c r="J80" s="90"/>
      <c r="K80" s="90">
        <f t="shared" si="4"/>
        <v>110</v>
      </c>
    </row>
    <row r="81" spans="1:11" ht="46.5" customHeight="1">
      <c r="A81" s="35"/>
      <c r="B81" s="35" t="s">
        <v>281</v>
      </c>
      <c r="C81" s="89" t="s">
        <v>171</v>
      </c>
      <c r="D81" s="89" t="s">
        <v>173</v>
      </c>
      <c r="E81" s="89" t="s">
        <v>282</v>
      </c>
      <c r="F81" s="89"/>
      <c r="G81" s="20">
        <f aca="true" t="shared" si="5" ref="G81:J84">SUM(G82)</f>
        <v>90</v>
      </c>
      <c r="H81" s="90">
        <f t="shared" si="5"/>
        <v>0</v>
      </c>
      <c r="I81" s="90">
        <f t="shared" si="5"/>
        <v>0</v>
      </c>
      <c r="J81" s="90">
        <f t="shared" si="5"/>
        <v>0</v>
      </c>
      <c r="K81" s="90">
        <f t="shared" si="4"/>
        <v>90</v>
      </c>
    </row>
    <row r="82" spans="1:11" ht="12.75">
      <c r="A82" s="35"/>
      <c r="B82" s="35" t="s">
        <v>233</v>
      </c>
      <c r="C82" s="89" t="s">
        <v>171</v>
      </c>
      <c r="D82" s="89" t="s">
        <v>173</v>
      </c>
      <c r="E82" s="89" t="s">
        <v>282</v>
      </c>
      <c r="F82" s="89" t="s">
        <v>234</v>
      </c>
      <c r="G82" s="20">
        <v>90</v>
      </c>
      <c r="H82" s="90">
        <f t="shared" si="5"/>
        <v>0</v>
      </c>
      <c r="I82" s="90">
        <f t="shared" si="5"/>
        <v>0</v>
      </c>
      <c r="J82" s="90">
        <f t="shared" si="5"/>
        <v>0</v>
      </c>
      <c r="K82" s="90">
        <f t="shared" si="4"/>
        <v>90</v>
      </c>
    </row>
    <row r="83" spans="1:11" ht="17.25" customHeight="1">
      <c r="A83" s="35"/>
      <c r="B83" s="35" t="s">
        <v>283</v>
      </c>
      <c r="C83" s="89" t="s">
        <v>171</v>
      </c>
      <c r="D83" s="89" t="s">
        <v>173</v>
      </c>
      <c r="E83" s="89" t="s">
        <v>284</v>
      </c>
      <c r="F83" s="89"/>
      <c r="G83" s="20">
        <f>SUM(G84)</f>
        <v>2207.6</v>
      </c>
      <c r="H83" s="90">
        <f t="shared" si="5"/>
        <v>0</v>
      </c>
      <c r="I83" s="90">
        <f t="shared" si="5"/>
        <v>0</v>
      </c>
      <c r="J83" s="90">
        <f t="shared" si="5"/>
        <v>0</v>
      </c>
      <c r="K83" s="90">
        <f t="shared" si="4"/>
        <v>2207.6</v>
      </c>
    </row>
    <row r="84" spans="1:11" ht="12.75">
      <c r="A84" s="35"/>
      <c r="B84" s="35" t="s">
        <v>256</v>
      </c>
      <c r="C84" s="89" t="s">
        <v>171</v>
      </c>
      <c r="D84" s="89" t="s">
        <v>173</v>
      </c>
      <c r="E84" s="89" t="s">
        <v>286</v>
      </c>
      <c r="F84" s="89"/>
      <c r="G84" s="20">
        <f>SUM(G85)</f>
        <v>2207.6</v>
      </c>
      <c r="H84" s="90">
        <f t="shared" si="5"/>
        <v>0</v>
      </c>
      <c r="I84" s="90">
        <f t="shared" si="5"/>
        <v>0</v>
      </c>
      <c r="J84" s="90">
        <f t="shared" si="5"/>
        <v>0</v>
      </c>
      <c r="K84" s="90">
        <f t="shared" si="4"/>
        <v>2207.6</v>
      </c>
    </row>
    <row r="85" spans="1:11" ht="16.5" customHeight="1">
      <c r="A85" s="35"/>
      <c r="B85" s="92" t="s">
        <v>245</v>
      </c>
      <c r="C85" s="89" t="s">
        <v>171</v>
      </c>
      <c r="D85" s="89" t="s">
        <v>173</v>
      </c>
      <c r="E85" s="60" t="s">
        <v>286</v>
      </c>
      <c r="F85" s="89" t="s">
        <v>246</v>
      </c>
      <c r="G85" s="20">
        <v>2207.6</v>
      </c>
      <c r="H85" s="90">
        <f>SUM(I85)</f>
        <v>0</v>
      </c>
      <c r="I85" s="90">
        <v>0</v>
      </c>
      <c r="J85" s="90"/>
      <c r="K85" s="90">
        <f t="shared" si="4"/>
        <v>2207.6</v>
      </c>
    </row>
    <row r="86" spans="1:11" ht="12.75">
      <c r="A86" s="35"/>
      <c r="B86" s="35" t="s">
        <v>174</v>
      </c>
      <c r="C86" s="89" t="s">
        <v>171</v>
      </c>
      <c r="D86" s="89" t="s">
        <v>175</v>
      </c>
      <c r="E86" s="89"/>
      <c r="F86" s="89"/>
      <c r="G86" s="20">
        <f>SUM(G87)</f>
        <v>100</v>
      </c>
      <c r="H86" s="90">
        <f>SUM(H87)</f>
        <v>0</v>
      </c>
      <c r="I86" s="90">
        <f>SUM(I87)</f>
        <v>0</v>
      </c>
      <c r="J86" s="90">
        <f>SUM(J87)</f>
        <v>0</v>
      </c>
      <c r="K86" s="90">
        <f>SUM(K87)</f>
        <v>100</v>
      </c>
    </row>
    <row r="87" spans="1:11" ht="12.75">
      <c r="A87" s="35"/>
      <c r="B87" s="35" t="s">
        <v>287</v>
      </c>
      <c r="C87" s="89" t="s">
        <v>171</v>
      </c>
      <c r="D87" s="89" t="s">
        <v>175</v>
      </c>
      <c r="E87" s="89" t="s">
        <v>288</v>
      </c>
      <c r="F87" s="89"/>
      <c r="G87" s="20">
        <f aca="true" t="shared" si="6" ref="G87:K88">SUM(G89)</f>
        <v>100</v>
      </c>
      <c r="H87" s="90">
        <f t="shared" si="6"/>
        <v>0</v>
      </c>
      <c r="I87" s="90">
        <f t="shared" si="6"/>
        <v>0</v>
      </c>
      <c r="J87" s="90">
        <f t="shared" si="6"/>
        <v>0</v>
      </c>
      <c r="K87" s="90">
        <f t="shared" si="6"/>
        <v>100</v>
      </c>
    </row>
    <row r="88" spans="1:11" ht="12.75">
      <c r="A88" s="35"/>
      <c r="B88" s="35" t="s">
        <v>289</v>
      </c>
      <c r="C88" s="89" t="s">
        <v>171</v>
      </c>
      <c r="D88" s="89" t="s">
        <v>175</v>
      </c>
      <c r="E88" s="89" t="s">
        <v>290</v>
      </c>
      <c r="F88" s="89"/>
      <c r="G88" s="20">
        <f t="shared" si="6"/>
        <v>100</v>
      </c>
      <c r="H88" s="90">
        <f t="shared" si="6"/>
        <v>0</v>
      </c>
      <c r="I88" s="90">
        <f t="shared" si="6"/>
        <v>0</v>
      </c>
      <c r="J88" s="90">
        <f t="shared" si="6"/>
        <v>0</v>
      </c>
      <c r="K88" s="90">
        <f t="shared" si="6"/>
        <v>100</v>
      </c>
    </row>
    <row r="89" spans="1:11" ht="12.75">
      <c r="A89" s="35"/>
      <c r="B89" s="35" t="s">
        <v>291</v>
      </c>
      <c r="C89" s="89" t="s">
        <v>171</v>
      </c>
      <c r="D89" s="89" t="s">
        <v>175</v>
      </c>
      <c r="E89" s="89" t="s">
        <v>292</v>
      </c>
      <c r="F89" s="89"/>
      <c r="G89" s="20">
        <f>SUM(G90)</f>
        <v>100</v>
      </c>
      <c r="H89" s="20">
        <f>SUM(H90)</f>
        <v>0</v>
      </c>
      <c r="I89" s="20">
        <f>SUM(I90)</f>
        <v>0</v>
      </c>
      <c r="J89" s="20">
        <f>SUM(J90)</f>
        <v>0</v>
      </c>
      <c r="K89" s="20">
        <f>SUM(K90)</f>
        <v>100</v>
      </c>
    </row>
    <row r="90" spans="1:11" ht="12.75">
      <c r="A90" s="35"/>
      <c r="B90" s="35" t="s">
        <v>233</v>
      </c>
      <c r="C90" s="89" t="s">
        <v>171</v>
      </c>
      <c r="D90" s="89" t="s">
        <v>175</v>
      </c>
      <c r="E90" s="89" t="s">
        <v>292</v>
      </c>
      <c r="F90" s="89" t="s">
        <v>234</v>
      </c>
      <c r="G90" s="20">
        <v>100</v>
      </c>
      <c r="H90" s="90">
        <v>0</v>
      </c>
      <c r="I90" s="90"/>
      <c r="J90" s="90"/>
      <c r="K90" s="90">
        <v>100</v>
      </c>
    </row>
    <row r="91" spans="1:11" ht="12.75">
      <c r="A91" s="35"/>
      <c r="B91" s="35" t="s">
        <v>176</v>
      </c>
      <c r="C91" s="89" t="s">
        <v>171</v>
      </c>
      <c r="D91" s="89" t="s">
        <v>177</v>
      </c>
      <c r="E91" s="89"/>
      <c r="F91" s="89"/>
      <c r="G91" s="20">
        <f>SUM(G92)</f>
        <v>540</v>
      </c>
      <c r="H91" s="20">
        <f>SUM(H92)</f>
        <v>0</v>
      </c>
      <c r="I91" s="20">
        <f>SUM(I92)</f>
        <v>0</v>
      </c>
      <c r="J91" s="20">
        <f>SUM(J92)</f>
        <v>0</v>
      </c>
      <c r="K91" s="20">
        <f>SUM(K92)</f>
        <v>540</v>
      </c>
    </row>
    <row r="92" spans="1:11" ht="12.75">
      <c r="A92" s="35"/>
      <c r="B92" s="35" t="s">
        <v>293</v>
      </c>
      <c r="C92" s="89" t="s">
        <v>171</v>
      </c>
      <c r="D92" s="89" t="s">
        <v>177</v>
      </c>
      <c r="E92" s="89" t="s">
        <v>294</v>
      </c>
      <c r="F92" s="89"/>
      <c r="G92" s="20">
        <f>SUM(G93+G96+G99)</f>
        <v>540</v>
      </c>
      <c r="H92" s="20">
        <f>SUM(H93+H96+H99)</f>
        <v>0</v>
      </c>
      <c r="I92" s="20">
        <f>SUM(I93+I96+I99)</f>
        <v>0</v>
      </c>
      <c r="J92" s="20">
        <f>SUM(J93+J96+J99)</f>
        <v>0</v>
      </c>
      <c r="K92" s="20">
        <f>SUM(K93+K96+K99)</f>
        <v>540</v>
      </c>
    </row>
    <row r="93" spans="1:11" ht="12.75">
      <c r="A93" s="145"/>
      <c r="B93" s="35" t="s">
        <v>295</v>
      </c>
      <c r="C93" s="89" t="s">
        <v>171</v>
      </c>
      <c r="D93" s="89" t="s">
        <v>177</v>
      </c>
      <c r="E93" s="89" t="s">
        <v>296</v>
      </c>
      <c r="F93" s="89"/>
      <c r="G93" s="20">
        <f>SUM(G94)</f>
        <v>160</v>
      </c>
      <c r="H93" s="20">
        <f>SUM(H94)</f>
        <v>0</v>
      </c>
      <c r="I93" s="20">
        <f>SUM(I94)</f>
        <v>0</v>
      </c>
      <c r="J93" s="20">
        <f>SUM(J94)</f>
        <v>0</v>
      </c>
      <c r="K93" s="20">
        <f>SUM(K94)</f>
        <v>160</v>
      </c>
    </row>
    <row r="94" spans="1:11" ht="12.75">
      <c r="A94" s="145"/>
      <c r="B94" s="35" t="s">
        <v>297</v>
      </c>
      <c r="C94" s="89" t="s">
        <v>171</v>
      </c>
      <c r="D94" s="89" t="s">
        <v>177</v>
      </c>
      <c r="E94" s="89" t="s">
        <v>298</v>
      </c>
      <c r="F94" s="89"/>
      <c r="G94" s="20">
        <f>SUM(G95)</f>
        <v>160</v>
      </c>
      <c r="H94" s="90">
        <f>SUM(I94+J94)</f>
        <v>0</v>
      </c>
      <c r="I94" s="90">
        <f>SUM(I95)</f>
        <v>0</v>
      </c>
      <c r="J94" s="90"/>
      <c r="K94" s="90">
        <f>SUM(G94+H94)</f>
        <v>160</v>
      </c>
    </row>
    <row r="95" spans="1:11" ht="12.75">
      <c r="A95" s="145"/>
      <c r="B95" s="35" t="s">
        <v>233</v>
      </c>
      <c r="C95" s="89" t="s">
        <v>171</v>
      </c>
      <c r="D95" s="89" t="s">
        <v>177</v>
      </c>
      <c r="E95" s="89" t="s">
        <v>298</v>
      </c>
      <c r="F95" s="89" t="s">
        <v>234</v>
      </c>
      <c r="G95" s="20">
        <v>160</v>
      </c>
      <c r="H95" s="90">
        <f>SUM(I95+J95)</f>
        <v>0</v>
      </c>
      <c r="I95" s="90">
        <v>0</v>
      </c>
      <c r="J95" s="90"/>
      <c r="K95" s="90">
        <f>SUM(G95+H95)</f>
        <v>160</v>
      </c>
    </row>
    <row r="96" spans="1:11" ht="12.75">
      <c r="A96" s="145"/>
      <c r="B96" s="35" t="s">
        <v>491</v>
      </c>
      <c r="C96" s="89" t="s">
        <v>171</v>
      </c>
      <c r="D96" s="89" t="s">
        <v>177</v>
      </c>
      <c r="E96" s="89" t="s">
        <v>300</v>
      </c>
      <c r="F96" s="89"/>
      <c r="G96" s="20">
        <f>SUM(G97)</f>
        <v>80</v>
      </c>
      <c r="H96" s="20">
        <f>SUM(H97)</f>
        <v>0</v>
      </c>
      <c r="I96" s="20">
        <f>SUM(I97)</f>
        <v>0</v>
      </c>
      <c r="J96" s="20">
        <f>SUM(J97)</f>
        <v>0</v>
      </c>
      <c r="K96" s="20">
        <f>SUM(K97)</f>
        <v>80</v>
      </c>
    </row>
    <row r="97" spans="1:11" ht="12.75">
      <c r="A97" s="145"/>
      <c r="B97" s="35" t="s">
        <v>301</v>
      </c>
      <c r="C97" s="89" t="s">
        <v>171</v>
      </c>
      <c r="D97" s="89" t="s">
        <v>177</v>
      </c>
      <c r="E97" s="89" t="s">
        <v>302</v>
      </c>
      <c r="F97" s="89"/>
      <c r="G97" s="20">
        <f>SUM(G98)</f>
        <v>80</v>
      </c>
      <c r="H97" s="90">
        <f>SUM(I97+J97)</f>
        <v>0</v>
      </c>
      <c r="I97" s="90">
        <f>SUM(I98)</f>
        <v>0</v>
      </c>
      <c r="J97" s="90"/>
      <c r="K97" s="90">
        <f>SUM(G97+H97)</f>
        <v>80</v>
      </c>
    </row>
    <row r="98" spans="1:11" ht="12.75">
      <c r="A98" s="145"/>
      <c r="B98" s="35" t="s">
        <v>233</v>
      </c>
      <c r="C98" s="89" t="s">
        <v>171</v>
      </c>
      <c r="D98" s="89" t="s">
        <v>177</v>
      </c>
      <c r="E98" s="89" t="s">
        <v>302</v>
      </c>
      <c r="F98" s="89" t="s">
        <v>234</v>
      </c>
      <c r="G98" s="20">
        <v>80</v>
      </c>
      <c r="H98" s="90">
        <f>SUM(I98+J98)</f>
        <v>0</v>
      </c>
      <c r="I98" s="90"/>
      <c r="J98" s="90"/>
      <c r="K98" s="90">
        <f>SUM(G98+H98)</f>
        <v>80</v>
      </c>
    </row>
    <row r="99" spans="1:11" ht="12.75">
      <c r="A99" s="145"/>
      <c r="B99" s="35" t="s">
        <v>492</v>
      </c>
      <c r="C99" s="89" t="s">
        <v>171</v>
      </c>
      <c r="D99" s="89" t="s">
        <v>177</v>
      </c>
      <c r="E99" s="89" t="s">
        <v>304</v>
      </c>
      <c r="F99" s="89"/>
      <c r="G99" s="20">
        <f>SUM(G100)</f>
        <v>300</v>
      </c>
      <c r="H99" s="90">
        <f>SUM(I99+J99)</f>
        <v>0</v>
      </c>
      <c r="I99" s="90">
        <f>SUM(I100)</f>
        <v>0</v>
      </c>
      <c r="J99" s="90"/>
      <c r="K99" s="90">
        <f>SUM(G99+H99)</f>
        <v>300</v>
      </c>
    </row>
    <row r="100" spans="1:11" ht="12.75">
      <c r="A100" s="145"/>
      <c r="B100" s="35" t="s">
        <v>305</v>
      </c>
      <c r="C100" s="89" t="s">
        <v>171</v>
      </c>
      <c r="D100" s="89" t="s">
        <v>177</v>
      </c>
      <c r="E100" s="89" t="s">
        <v>306</v>
      </c>
      <c r="F100" s="89"/>
      <c r="G100" s="20">
        <f>SUM(G101)</f>
        <v>300</v>
      </c>
      <c r="H100" s="90">
        <f>SUM(I100+J100)</f>
        <v>0</v>
      </c>
      <c r="I100" s="90"/>
      <c r="J100" s="90"/>
      <c r="K100" s="90">
        <f>SUM(G100+H100)</f>
        <v>300</v>
      </c>
    </row>
    <row r="101" spans="1:11" ht="12.75">
      <c r="A101" s="145"/>
      <c r="B101" s="35" t="s">
        <v>233</v>
      </c>
      <c r="C101" s="89" t="s">
        <v>171</v>
      </c>
      <c r="D101" s="89" t="s">
        <v>177</v>
      </c>
      <c r="E101" s="89" t="s">
        <v>306</v>
      </c>
      <c r="F101" s="89" t="s">
        <v>234</v>
      </c>
      <c r="G101" s="20">
        <v>300</v>
      </c>
      <c r="H101" s="90">
        <f>SUM(I101+J101)</f>
        <v>0</v>
      </c>
      <c r="I101" s="90">
        <v>0</v>
      </c>
      <c r="J101" s="90"/>
      <c r="K101" s="90">
        <f>SUM(G101+H101)</f>
        <v>300</v>
      </c>
    </row>
    <row r="102" spans="1:11" ht="12.75">
      <c r="A102" s="14" t="s">
        <v>181</v>
      </c>
      <c r="B102" s="14" t="s">
        <v>178</v>
      </c>
      <c r="C102" s="86" t="s">
        <v>162</v>
      </c>
      <c r="D102" s="89"/>
      <c r="E102" s="86"/>
      <c r="F102" s="89"/>
      <c r="G102" s="15">
        <f>SUM(G108+G122+G103)</f>
        <v>32593.6</v>
      </c>
      <c r="H102" s="15">
        <f>SUM(H108+H122+H103)</f>
        <v>-3243.8999999999996</v>
      </c>
      <c r="I102" s="15">
        <f>SUM(I108+I122+I103)</f>
        <v>-3243.8999999999996</v>
      </c>
      <c r="J102" s="15">
        <f>SUM(J108+J122+J103)</f>
        <v>0</v>
      </c>
      <c r="K102" s="15">
        <f>SUM(K108+K122+K103)</f>
        <v>29349.699999999997</v>
      </c>
    </row>
    <row r="103" spans="1:11" ht="12.75">
      <c r="A103" s="14"/>
      <c r="B103" s="35" t="s">
        <v>182</v>
      </c>
      <c r="C103" s="89" t="s">
        <v>162</v>
      </c>
      <c r="D103" s="89" t="s">
        <v>183</v>
      </c>
      <c r="E103" s="89"/>
      <c r="F103" s="89"/>
      <c r="G103" s="20">
        <f>SUM(G104)</f>
        <v>0</v>
      </c>
      <c r="H103" s="20">
        <f>SUM(H104)</f>
        <v>370</v>
      </c>
      <c r="I103" s="20">
        <f>SUM(I104)</f>
        <v>370</v>
      </c>
      <c r="J103" s="20">
        <f>SUM(J104)</f>
        <v>0</v>
      </c>
      <c r="K103" s="20">
        <f>SUM(K104)</f>
        <v>370</v>
      </c>
    </row>
    <row r="104" spans="1:11" ht="12.75">
      <c r="A104" s="14"/>
      <c r="B104" s="35" t="s">
        <v>471</v>
      </c>
      <c r="C104" s="89" t="s">
        <v>162</v>
      </c>
      <c r="D104" s="89" t="s">
        <v>183</v>
      </c>
      <c r="E104" s="89" t="s">
        <v>472</v>
      </c>
      <c r="F104" s="89"/>
      <c r="G104" s="20">
        <f>SUM(G105)</f>
        <v>0</v>
      </c>
      <c r="H104" s="20">
        <f aca="true" t="shared" si="7" ref="H104:K105">SUM(H105)</f>
        <v>370</v>
      </c>
      <c r="I104" s="20">
        <f t="shared" si="7"/>
        <v>370</v>
      </c>
      <c r="J104" s="20">
        <f t="shared" si="7"/>
        <v>0</v>
      </c>
      <c r="K104" s="20">
        <f t="shared" si="7"/>
        <v>370</v>
      </c>
    </row>
    <row r="105" spans="1:11" ht="12.75">
      <c r="A105" s="14"/>
      <c r="B105" s="35" t="s">
        <v>473</v>
      </c>
      <c r="C105" s="89" t="s">
        <v>162</v>
      </c>
      <c r="D105" s="89" t="s">
        <v>183</v>
      </c>
      <c r="E105" s="89" t="s">
        <v>474</v>
      </c>
      <c r="F105" s="89"/>
      <c r="G105" s="20">
        <f>SUM(G106)</f>
        <v>0</v>
      </c>
      <c r="H105" s="20">
        <f t="shared" si="7"/>
        <v>370</v>
      </c>
      <c r="I105" s="20">
        <f t="shared" si="7"/>
        <v>370</v>
      </c>
      <c r="J105" s="20">
        <f t="shared" si="7"/>
        <v>0</v>
      </c>
      <c r="K105" s="20">
        <f t="shared" si="7"/>
        <v>370</v>
      </c>
    </row>
    <row r="106" spans="1:11" ht="12.75">
      <c r="A106" s="14"/>
      <c r="B106" s="35" t="s">
        <v>475</v>
      </c>
      <c r="C106" s="89" t="s">
        <v>162</v>
      </c>
      <c r="D106" s="89" t="s">
        <v>183</v>
      </c>
      <c r="E106" s="89" t="s">
        <v>476</v>
      </c>
      <c r="F106" s="89"/>
      <c r="G106" s="20">
        <f>SUM(G107)</f>
        <v>0</v>
      </c>
      <c r="H106" s="20">
        <f>SUM(H107)</f>
        <v>370</v>
      </c>
      <c r="I106" s="20">
        <f>SUM(I107)</f>
        <v>370</v>
      </c>
      <c r="J106" s="20">
        <f>SUM(J107)</f>
        <v>0</v>
      </c>
      <c r="K106" s="90">
        <f>SUM(G106+H106)</f>
        <v>370</v>
      </c>
    </row>
    <row r="107" spans="1:11" ht="12.75">
      <c r="A107" s="14"/>
      <c r="B107" s="35" t="s">
        <v>233</v>
      </c>
      <c r="C107" s="89" t="s">
        <v>162</v>
      </c>
      <c r="D107" s="89" t="s">
        <v>183</v>
      </c>
      <c r="E107" s="89" t="s">
        <v>476</v>
      </c>
      <c r="F107" s="89" t="s">
        <v>234</v>
      </c>
      <c r="G107" s="20">
        <v>0</v>
      </c>
      <c r="H107" s="90">
        <f>SUM(I107+J107)</f>
        <v>370</v>
      </c>
      <c r="I107" s="90">
        <v>370</v>
      </c>
      <c r="J107" s="90">
        <v>0</v>
      </c>
      <c r="K107" s="90">
        <f>SUM(G107+H107)</f>
        <v>370</v>
      </c>
    </row>
    <row r="108" spans="1:11" ht="12.75">
      <c r="A108" s="14"/>
      <c r="B108" s="35" t="s">
        <v>184</v>
      </c>
      <c r="C108" s="89" t="s">
        <v>162</v>
      </c>
      <c r="D108" s="89" t="s">
        <v>173</v>
      </c>
      <c r="E108" s="86"/>
      <c r="F108" s="89"/>
      <c r="G108" s="20">
        <f>SUM(G109)</f>
        <v>28912.5</v>
      </c>
      <c r="H108" s="20">
        <f>SUM(H109+H119)</f>
        <v>-3613.8999999999996</v>
      </c>
      <c r="I108" s="20">
        <f>SUM(I109)</f>
        <v>-3613.8999999999996</v>
      </c>
      <c r="J108" s="20">
        <f>SUM(J109)</f>
        <v>0</v>
      </c>
      <c r="K108" s="20">
        <f aca="true" t="shared" si="8" ref="K108:K114">SUM(G108+H108)</f>
        <v>25298.6</v>
      </c>
    </row>
    <row r="109" spans="1:11" ht="50.25" customHeight="1">
      <c r="A109" s="14"/>
      <c r="B109" s="35" t="s">
        <v>493</v>
      </c>
      <c r="C109" s="89" t="s">
        <v>162</v>
      </c>
      <c r="D109" s="89" t="s">
        <v>173</v>
      </c>
      <c r="E109" s="89" t="s">
        <v>308</v>
      </c>
      <c r="F109" s="89"/>
      <c r="G109" s="20">
        <f>SUM(G110+G119)</f>
        <v>28912.5</v>
      </c>
      <c r="H109" s="20">
        <f>SUM(H110)</f>
        <v>-3228.7</v>
      </c>
      <c r="I109" s="20">
        <f>SUM(I110+I119)</f>
        <v>-3613.8999999999996</v>
      </c>
      <c r="J109" s="20">
        <f>SUM(J110+J119)</f>
        <v>0</v>
      </c>
      <c r="K109" s="20">
        <f t="shared" si="8"/>
        <v>25683.8</v>
      </c>
    </row>
    <row r="110" spans="1:11" ht="12.75">
      <c r="A110" s="14"/>
      <c r="B110" s="35" t="s">
        <v>309</v>
      </c>
      <c r="C110" s="89" t="s">
        <v>162</v>
      </c>
      <c r="D110" s="89" t="s">
        <v>173</v>
      </c>
      <c r="E110" s="89" t="s">
        <v>310</v>
      </c>
      <c r="F110" s="89"/>
      <c r="G110" s="20">
        <f>SUM(G111+G113+G115+G117)</f>
        <v>25612.5</v>
      </c>
      <c r="H110" s="90">
        <f>SUM(I110+J110)</f>
        <v>-3228.7</v>
      </c>
      <c r="I110" s="90">
        <f>SUM(I111+I113+I115+I117)</f>
        <v>-3228.7</v>
      </c>
      <c r="J110" s="90">
        <f>SUM(J111+J113+J115+J117)</f>
        <v>0</v>
      </c>
      <c r="K110" s="20">
        <f t="shared" si="8"/>
        <v>22383.8</v>
      </c>
    </row>
    <row r="111" spans="1:11" ht="12.75">
      <c r="A111" s="14"/>
      <c r="B111" s="35" t="s">
        <v>256</v>
      </c>
      <c r="C111" s="89" t="s">
        <v>162</v>
      </c>
      <c r="D111" s="89" t="s">
        <v>173</v>
      </c>
      <c r="E111" s="89" t="s">
        <v>311</v>
      </c>
      <c r="F111" s="89"/>
      <c r="G111" s="20">
        <f>SUM(G112)</f>
        <v>2500</v>
      </c>
      <c r="H111" s="20">
        <f>SUM(H112)</f>
        <v>0</v>
      </c>
      <c r="I111" s="20">
        <f>SUM(I112)</f>
        <v>0</v>
      </c>
      <c r="J111" s="20">
        <f>SUM(J112)</f>
        <v>0</v>
      </c>
      <c r="K111" s="20">
        <f t="shared" si="8"/>
        <v>2500</v>
      </c>
    </row>
    <row r="112" spans="1:11" ht="12.75">
      <c r="A112" s="14"/>
      <c r="B112" s="92" t="s">
        <v>312</v>
      </c>
      <c r="C112" s="89" t="s">
        <v>162</v>
      </c>
      <c r="D112" s="89" t="s">
        <v>173</v>
      </c>
      <c r="E112" s="89" t="s">
        <v>311</v>
      </c>
      <c r="F112" s="89" t="s">
        <v>313</v>
      </c>
      <c r="G112" s="20">
        <v>2500</v>
      </c>
      <c r="H112" s="90">
        <f>SUM(I112+J112)</f>
        <v>0</v>
      </c>
      <c r="I112" s="90">
        <v>0</v>
      </c>
      <c r="J112" s="90">
        <v>0</v>
      </c>
      <c r="K112" s="90">
        <f t="shared" si="8"/>
        <v>2500</v>
      </c>
    </row>
    <row r="113" spans="1:11" ht="12.75">
      <c r="A113" s="14"/>
      <c r="B113" s="35" t="s">
        <v>314</v>
      </c>
      <c r="C113" s="89" t="s">
        <v>162</v>
      </c>
      <c r="D113" s="89" t="s">
        <v>173</v>
      </c>
      <c r="E113" s="89" t="s">
        <v>315</v>
      </c>
      <c r="F113" s="89"/>
      <c r="G113" s="20">
        <f>SUM(G114)</f>
        <v>19529.3</v>
      </c>
      <c r="H113" s="20">
        <f>SUM(H114)</f>
        <v>-3228.7</v>
      </c>
      <c r="I113" s="20">
        <f>SUM(I114)</f>
        <v>-3228.7</v>
      </c>
      <c r="J113" s="20">
        <f>SUM(J114)</f>
        <v>0</v>
      </c>
      <c r="K113" s="90">
        <f t="shared" si="8"/>
        <v>16300.599999999999</v>
      </c>
    </row>
    <row r="114" spans="1:11" ht="12.75">
      <c r="A114" s="14"/>
      <c r="B114" s="35" t="s">
        <v>233</v>
      </c>
      <c r="C114" s="89" t="s">
        <v>162</v>
      </c>
      <c r="D114" s="89" t="s">
        <v>173</v>
      </c>
      <c r="E114" s="89" t="s">
        <v>315</v>
      </c>
      <c r="F114" s="89" t="s">
        <v>234</v>
      </c>
      <c r="G114" s="20">
        <v>19529.3</v>
      </c>
      <c r="H114" s="90">
        <f>SUM(I114+J114)</f>
        <v>-3228.7</v>
      </c>
      <c r="I114" s="90">
        <v>-3228.7</v>
      </c>
      <c r="J114" s="90">
        <v>0</v>
      </c>
      <c r="K114" s="90">
        <f t="shared" si="8"/>
        <v>16300.599999999999</v>
      </c>
    </row>
    <row r="115" spans="1:11" ht="12.75">
      <c r="A115" s="14"/>
      <c r="B115" s="35" t="s">
        <v>316</v>
      </c>
      <c r="C115" s="89" t="s">
        <v>162</v>
      </c>
      <c r="D115" s="89" t="s">
        <v>173</v>
      </c>
      <c r="E115" s="89" t="s">
        <v>317</v>
      </c>
      <c r="F115" s="89"/>
      <c r="G115" s="20">
        <f>SUM(G116)</f>
        <v>430.5</v>
      </c>
      <c r="H115" s="20">
        <f>SUM(H116)</f>
        <v>0</v>
      </c>
      <c r="I115" s="20">
        <f>SUM(I116)</f>
        <v>0</v>
      </c>
      <c r="J115" s="20">
        <f>SUM(J116)</f>
        <v>0</v>
      </c>
      <c r="K115" s="90">
        <f>SUM(G115+H115)</f>
        <v>430.5</v>
      </c>
    </row>
    <row r="116" spans="1:11" ht="12.75">
      <c r="A116" s="14"/>
      <c r="B116" s="35" t="s">
        <v>233</v>
      </c>
      <c r="C116" s="89" t="s">
        <v>162</v>
      </c>
      <c r="D116" s="89" t="s">
        <v>173</v>
      </c>
      <c r="E116" s="89" t="s">
        <v>317</v>
      </c>
      <c r="F116" s="89" t="s">
        <v>234</v>
      </c>
      <c r="G116" s="20">
        <v>430.5</v>
      </c>
      <c r="H116" s="90">
        <f>SUM(I116+J116)</f>
        <v>0</v>
      </c>
      <c r="I116" s="90">
        <v>0</v>
      </c>
      <c r="J116" s="90">
        <v>0</v>
      </c>
      <c r="K116" s="90">
        <f>SUM(G116+H116)</f>
        <v>430.5</v>
      </c>
    </row>
    <row r="117" spans="1:11" ht="12.75">
      <c r="A117" s="14"/>
      <c r="B117" s="35" t="s">
        <v>318</v>
      </c>
      <c r="C117" s="89" t="s">
        <v>162</v>
      </c>
      <c r="D117" s="89" t="s">
        <v>173</v>
      </c>
      <c r="E117" s="89" t="s">
        <v>319</v>
      </c>
      <c r="F117" s="89"/>
      <c r="G117" s="20">
        <f>SUM(G118)</f>
        <v>3152.7</v>
      </c>
      <c r="H117" s="20">
        <f>SUM(H118)</f>
        <v>0</v>
      </c>
      <c r="I117" s="20">
        <f>SUM(I118)</f>
        <v>0</v>
      </c>
      <c r="J117" s="20">
        <f>SUM(J118)</f>
        <v>0</v>
      </c>
      <c r="K117" s="90">
        <f>SUM(G117+H117)</f>
        <v>3152.7</v>
      </c>
    </row>
    <row r="118" spans="1:11" ht="12.75">
      <c r="A118" s="14"/>
      <c r="B118" s="35" t="s">
        <v>233</v>
      </c>
      <c r="C118" s="89" t="s">
        <v>162</v>
      </c>
      <c r="D118" s="89" t="s">
        <v>173</v>
      </c>
      <c r="E118" s="89" t="s">
        <v>319</v>
      </c>
      <c r="F118" s="89" t="s">
        <v>234</v>
      </c>
      <c r="G118" s="20">
        <v>3152.7</v>
      </c>
      <c r="H118" s="90">
        <f>SUM(I118+J118)</f>
        <v>0</v>
      </c>
      <c r="I118" s="90">
        <v>0</v>
      </c>
      <c r="J118" s="90">
        <v>0</v>
      </c>
      <c r="K118" s="90">
        <f>SUM(G118+H118)</f>
        <v>3152.7</v>
      </c>
    </row>
    <row r="119" spans="1:11" ht="18.75" customHeight="1">
      <c r="A119" s="14"/>
      <c r="B119" s="35" t="s">
        <v>320</v>
      </c>
      <c r="C119" s="89" t="s">
        <v>162</v>
      </c>
      <c r="D119" s="89" t="s">
        <v>173</v>
      </c>
      <c r="E119" s="89" t="s">
        <v>321</v>
      </c>
      <c r="F119" s="89"/>
      <c r="G119" s="20">
        <f>SUM(G121)</f>
        <v>3300</v>
      </c>
      <c r="H119" s="90">
        <f>SUM(I119+J119)</f>
        <v>-385.2</v>
      </c>
      <c r="I119" s="90">
        <f>SUM(I121)</f>
        <v>-385.2</v>
      </c>
      <c r="J119" s="90">
        <f>SUM(J121)</f>
        <v>0</v>
      </c>
      <c r="K119" s="90">
        <f>SUM(K121)</f>
        <v>2914.8</v>
      </c>
    </row>
    <row r="120" spans="1:11" ht="12.75">
      <c r="A120" s="14"/>
      <c r="B120" s="35" t="s">
        <v>322</v>
      </c>
      <c r="C120" s="89" t="s">
        <v>162</v>
      </c>
      <c r="D120" s="89" t="s">
        <v>173</v>
      </c>
      <c r="E120" s="89" t="s">
        <v>323</v>
      </c>
      <c r="F120" s="89"/>
      <c r="G120" s="20">
        <f>SUM(G121)</f>
        <v>3300</v>
      </c>
      <c r="H120" s="20">
        <f>SUM(H121)</f>
        <v>-385.2</v>
      </c>
      <c r="I120" s="20">
        <f>SUM(I121)</f>
        <v>-385.2</v>
      </c>
      <c r="J120" s="20">
        <f>SUM(J121)</f>
        <v>0</v>
      </c>
      <c r="K120" s="90">
        <f>SUM(G120+H120)</f>
        <v>2914.8</v>
      </c>
    </row>
    <row r="121" spans="1:11" ht="12.75">
      <c r="A121" s="14"/>
      <c r="B121" s="35" t="s">
        <v>233</v>
      </c>
      <c r="C121" s="89" t="s">
        <v>162</v>
      </c>
      <c r="D121" s="89" t="s">
        <v>173</v>
      </c>
      <c r="E121" s="89" t="s">
        <v>323</v>
      </c>
      <c r="F121" s="89" t="s">
        <v>234</v>
      </c>
      <c r="G121" s="20">
        <v>3300</v>
      </c>
      <c r="H121" s="90">
        <f>SUM(I121+J121)</f>
        <v>-385.2</v>
      </c>
      <c r="I121" s="90">
        <v>-385.2</v>
      </c>
      <c r="J121" s="90">
        <v>0</v>
      </c>
      <c r="K121" s="90">
        <f>SUM(G121+H121)</f>
        <v>2914.8</v>
      </c>
    </row>
    <row r="122" spans="1:15" ht="12.75">
      <c r="A122" s="145"/>
      <c r="B122" s="35" t="s">
        <v>179</v>
      </c>
      <c r="C122" s="89" t="s">
        <v>162</v>
      </c>
      <c r="D122" s="89" t="s">
        <v>180</v>
      </c>
      <c r="E122" s="89"/>
      <c r="F122" s="89"/>
      <c r="G122" s="20">
        <f>SUM(G123+G129)</f>
        <v>3681.1</v>
      </c>
      <c r="H122" s="20">
        <f>SUM(H123+H129)</f>
        <v>0</v>
      </c>
      <c r="I122" s="20">
        <f>SUM(I123+I129)</f>
        <v>0</v>
      </c>
      <c r="J122" s="20">
        <f>SUM(J123+J129)</f>
        <v>0</v>
      </c>
      <c r="K122" s="20">
        <f>SUM(G122+H122)</f>
        <v>3681.1</v>
      </c>
      <c r="O122" s="99"/>
    </row>
    <row r="123" spans="1:15" ht="12.75">
      <c r="A123" s="145"/>
      <c r="B123" s="146" t="s">
        <v>332</v>
      </c>
      <c r="C123" s="89" t="s">
        <v>162</v>
      </c>
      <c r="D123" s="89" t="s">
        <v>180</v>
      </c>
      <c r="E123" s="89" t="s">
        <v>333</v>
      </c>
      <c r="F123" s="89"/>
      <c r="G123" s="20">
        <f>SUM(G124)</f>
        <v>80</v>
      </c>
      <c r="H123" s="20">
        <f>SUM(H124)</f>
        <v>0</v>
      </c>
      <c r="I123" s="20">
        <f>SUM(I124)</f>
        <v>0</v>
      </c>
      <c r="J123" s="20">
        <f>SUM(J124)</f>
        <v>0</v>
      </c>
      <c r="K123" s="20">
        <f>SUM(K124)</f>
        <v>80</v>
      </c>
      <c r="O123" s="99"/>
    </row>
    <row r="124" spans="1:11" ht="12.75">
      <c r="A124" s="145"/>
      <c r="B124" s="35" t="s">
        <v>334</v>
      </c>
      <c r="C124" s="89" t="s">
        <v>162</v>
      </c>
      <c r="D124" s="89" t="s">
        <v>180</v>
      </c>
      <c r="E124" s="89" t="s">
        <v>335</v>
      </c>
      <c r="F124" s="89"/>
      <c r="G124" s="22">
        <f>SUM(G125+G127)</f>
        <v>80</v>
      </c>
      <c r="H124" s="126">
        <f>SUM(H125+H127)</f>
        <v>0</v>
      </c>
      <c r="I124" s="126">
        <f>SUM(I125+I127)</f>
        <v>0</v>
      </c>
      <c r="J124" s="126">
        <f>SUM(J125+J127)</f>
        <v>0</v>
      </c>
      <c r="K124" s="126">
        <f>SUM(K125+K127)</f>
        <v>80</v>
      </c>
    </row>
    <row r="125" spans="1:11" ht="12.75">
      <c r="A125" s="145"/>
      <c r="B125" s="125" t="s">
        <v>336</v>
      </c>
      <c r="C125" s="89" t="s">
        <v>162</v>
      </c>
      <c r="D125" s="89" t="s">
        <v>180</v>
      </c>
      <c r="E125" s="89" t="s">
        <v>338</v>
      </c>
      <c r="F125" s="89"/>
      <c r="G125" s="22">
        <f>SUM(G126)</f>
        <v>50</v>
      </c>
      <c r="H125" s="126">
        <f>SUM(H126)</f>
        <v>0</v>
      </c>
      <c r="I125" s="126">
        <f>SUM(I126)</f>
        <v>0</v>
      </c>
      <c r="J125" s="126">
        <f>SUM(J126)</f>
        <v>0</v>
      </c>
      <c r="K125" s="126">
        <f>SUM(K126)</f>
        <v>50</v>
      </c>
    </row>
    <row r="126" spans="1:15" ht="12.75">
      <c r="A126" s="145"/>
      <c r="B126" s="35" t="s">
        <v>233</v>
      </c>
      <c r="C126" s="89" t="s">
        <v>162</v>
      </c>
      <c r="D126" s="89" t="s">
        <v>180</v>
      </c>
      <c r="E126" s="89" t="s">
        <v>338</v>
      </c>
      <c r="F126" s="89" t="s">
        <v>234</v>
      </c>
      <c r="G126" s="20">
        <v>50</v>
      </c>
      <c r="H126" s="90">
        <f>SUM(I126+J126)</f>
        <v>0</v>
      </c>
      <c r="I126" s="90">
        <v>0</v>
      </c>
      <c r="J126" s="90"/>
      <c r="K126" s="90">
        <v>50</v>
      </c>
      <c r="O126" s="99"/>
    </row>
    <row r="127" spans="1:11" ht="12.75">
      <c r="A127" s="145"/>
      <c r="B127" s="35" t="s">
        <v>339</v>
      </c>
      <c r="C127" s="89" t="s">
        <v>162</v>
      </c>
      <c r="D127" s="89" t="s">
        <v>180</v>
      </c>
      <c r="E127" s="89" t="s">
        <v>340</v>
      </c>
      <c r="F127" s="89"/>
      <c r="G127" s="20">
        <f>SUM(G128)</f>
        <v>30</v>
      </c>
      <c r="H127" s="90">
        <f>SUM(I127+J127)</f>
        <v>0</v>
      </c>
      <c r="I127" s="90">
        <f>SUM(I128)</f>
        <v>0</v>
      </c>
      <c r="J127" s="90"/>
      <c r="K127" s="90">
        <f>SUM(G127+H127)</f>
        <v>30</v>
      </c>
    </row>
    <row r="128" spans="1:15" ht="15" customHeight="1">
      <c r="A128" s="145"/>
      <c r="B128" s="35" t="s">
        <v>235</v>
      </c>
      <c r="C128" s="89" t="s">
        <v>162</v>
      </c>
      <c r="D128" s="89" t="s">
        <v>180</v>
      </c>
      <c r="E128" s="89" t="s">
        <v>340</v>
      </c>
      <c r="F128" s="89" t="s">
        <v>236</v>
      </c>
      <c r="G128" s="20">
        <v>30</v>
      </c>
      <c r="H128" s="90">
        <f>SUM(I128+J128)</f>
        <v>0</v>
      </c>
      <c r="I128" s="90">
        <v>0</v>
      </c>
      <c r="J128" s="90"/>
      <c r="K128" s="90">
        <v>30</v>
      </c>
      <c r="O128" s="99"/>
    </row>
    <row r="129" spans="1:11" ht="12.75">
      <c r="A129" s="145"/>
      <c r="B129" s="35" t="s">
        <v>341</v>
      </c>
      <c r="C129" s="89" t="s">
        <v>162</v>
      </c>
      <c r="D129" s="89" t="s">
        <v>180</v>
      </c>
      <c r="E129" s="89" t="s">
        <v>342</v>
      </c>
      <c r="F129" s="89"/>
      <c r="G129" s="20">
        <f>SUM(G130+G137+G140)</f>
        <v>3601.1</v>
      </c>
      <c r="H129" s="20">
        <f>SUM(H130+H137+H140)</f>
        <v>0</v>
      </c>
      <c r="I129" s="20">
        <f>SUM(I130+I137+I140)</f>
        <v>0</v>
      </c>
      <c r="J129" s="20">
        <f>SUM(J130+J137+J140)</f>
        <v>0</v>
      </c>
      <c r="K129" s="20">
        <f>SUM(G129+H129)</f>
        <v>3601.1</v>
      </c>
    </row>
    <row r="130" spans="1:14" ht="12.75">
      <c r="A130" s="145"/>
      <c r="B130" s="35" t="s">
        <v>343</v>
      </c>
      <c r="C130" s="89" t="s">
        <v>162</v>
      </c>
      <c r="D130" s="89" t="s">
        <v>180</v>
      </c>
      <c r="E130" s="89" t="s">
        <v>344</v>
      </c>
      <c r="F130" s="89"/>
      <c r="G130" s="20">
        <f>SUM(G131+G133+G135)</f>
        <v>1334.8</v>
      </c>
      <c r="H130" s="20">
        <f>SUM(H131+H133+H135)</f>
        <v>0</v>
      </c>
      <c r="I130" s="20">
        <f>SUM(I131+I133+I135)</f>
        <v>0</v>
      </c>
      <c r="J130" s="20">
        <f>SUM(J131+J133+J135)</f>
        <v>0</v>
      </c>
      <c r="K130" s="20">
        <f>SUM(K131+K133+K135)</f>
        <v>1334.8</v>
      </c>
      <c r="L130" s="20">
        <f>SUM(L131+L133)</f>
        <v>0</v>
      </c>
      <c r="M130" s="20">
        <f>SUM(M131+M133)</f>
        <v>0</v>
      </c>
      <c r="N130" s="20">
        <f>SUM(N131+N133)</f>
        <v>0</v>
      </c>
    </row>
    <row r="131" spans="1:11" ht="12.75">
      <c r="A131" s="145"/>
      <c r="B131" s="35" t="s">
        <v>494</v>
      </c>
      <c r="C131" s="89" t="s">
        <v>162</v>
      </c>
      <c r="D131" s="89" t="s">
        <v>180</v>
      </c>
      <c r="E131" s="89" t="s">
        <v>346</v>
      </c>
      <c r="F131" s="89"/>
      <c r="G131" s="20">
        <f>SUM(G132)</f>
        <v>146.8</v>
      </c>
      <c r="H131" s="20">
        <f>SUM(H132)</f>
        <v>0</v>
      </c>
      <c r="I131" s="20">
        <f>SUM(I132)</f>
        <v>0</v>
      </c>
      <c r="J131" s="20">
        <f>SUM(J132)</f>
        <v>0</v>
      </c>
      <c r="K131" s="20">
        <f>SUM(K132)</f>
        <v>146.8</v>
      </c>
    </row>
    <row r="132" spans="1:11" ht="15.75" customHeight="1">
      <c r="A132" s="145"/>
      <c r="B132" s="92" t="s">
        <v>245</v>
      </c>
      <c r="C132" s="89" t="s">
        <v>162</v>
      </c>
      <c r="D132" s="89" t="s">
        <v>180</v>
      </c>
      <c r="E132" s="60" t="s">
        <v>346</v>
      </c>
      <c r="F132" s="89" t="s">
        <v>246</v>
      </c>
      <c r="G132" s="20">
        <v>146.8</v>
      </c>
      <c r="H132" s="90">
        <f>SUM(I132)</f>
        <v>0</v>
      </c>
      <c r="I132" s="90">
        <v>0</v>
      </c>
      <c r="J132" s="90"/>
      <c r="K132" s="90">
        <f>SUM(G132+H132)</f>
        <v>146.8</v>
      </c>
    </row>
    <row r="133" spans="1:11" ht="31.5" customHeight="1">
      <c r="A133" s="145"/>
      <c r="B133" s="35" t="s">
        <v>347</v>
      </c>
      <c r="C133" s="89" t="s">
        <v>162</v>
      </c>
      <c r="D133" s="89" t="s">
        <v>180</v>
      </c>
      <c r="E133" s="89" t="s">
        <v>348</v>
      </c>
      <c r="F133" s="89"/>
      <c r="G133" s="20">
        <f>SUM(G134)</f>
        <v>1131</v>
      </c>
      <c r="H133" s="20">
        <f>SUM(H134)</f>
        <v>0</v>
      </c>
      <c r="I133" s="20">
        <f>SUM(I134)</f>
        <v>0</v>
      </c>
      <c r="J133" s="20">
        <f>SUM(J134)</f>
        <v>0</v>
      </c>
      <c r="K133" s="20">
        <f>SUM(K134)</f>
        <v>1131</v>
      </c>
    </row>
    <row r="134" spans="1:11" ht="32.25" customHeight="1">
      <c r="A134" s="145"/>
      <c r="B134" s="35" t="s">
        <v>233</v>
      </c>
      <c r="C134" s="89" t="s">
        <v>162</v>
      </c>
      <c r="D134" s="89" t="s">
        <v>180</v>
      </c>
      <c r="E134" s="89" t="s">
        <v>348</v>
      </c>
      <c r="F134" s="89" t="s">
        <v>234</v>
      </c>
      <c r="G134" s="20">
        <v>1131</v>
      </c>
      <c r="H134" s="90">
        <f>SUM(I134+J134)</f>
        <v>0</v>
      </c>
      <c r="I134" s="90">
        <v>0</v>
      </c>
      <c r="J134" s="90">
        <v>0</v>
      </c>
      <c r="K134" s="90">
        <f>SUM(G134+H134)</f>
        <v>1131</v>
      </c>
    </row>
    <row r="135" spans="1:11" ht="48.75" customHeight="1">
      <c r="A135" s="145"/>
      <c r="B135" s="92" t="s">
        <v>349</v>
      </c>
      <c r="C135" s="89" t="s">
        <v>162</v>
      </c>
      <c r="D135" s="89" t="s">
        <v>180</v>
      </c>
      <c r="E135" s="89" t="s">
        <v>350</v>
      </c>
      <c r="F135" s="89"/>
      <c r="G135" s="20">
        <f>SUM(G136)</f>
        <v>57</v>
      </c>
      <c r="H135" s="20">
        <f>SUM(H136)</f>
        <v>0</v>
      </c>
      <c r="I135" s="20">
        <f>SUM(I136)</f>
        <v>0</v>
      </c>
      <c r="J135" s="20">
        <f>SUM(J136)</f>
        <v>0</v>
      </c>
      <c r="K135" s="20">
        <f>SUM(K136)</f>
        <v>57</v>
      </c>
    </row>
    <row r="136" spans="1:11" ht="32.25" customHeight="1">
      <c r="A136" s="145"/>
      <c r="B136" s="35" t="s">
        <v>233</v>
      </c>
      <c r="C136" s="89" t="s">
        <v>162</v>
      </c>
      <c r="D136" s="89" t="s">
        <v>180</v>
      </c>
      <c r="E136" s="89" t="s">
        <v>350</v>
      </c>
      <c r="F136" s="89" t="s">
        <v>234</v>
      </c>
      <c r="G136" s="20">
        <v>57</v>
      </c>
      <c r="H136" s="90">
        <f>SUM(I136+J136)</f>
        <v>0</v>
      </c>
      <c r="I136" s="90">
        <v>0</v>
      </c>
      <c r="J136" s="90"/>
      <c r="K136" s="90">
        <f>SUM(G136+H136)</f>
        <v>57</v>
      </c>
    </row>
    <row r="137" spans="1:11" ht="30.75" customHeight="1">
      <c r="A137" s="145"/>
      <c r="B137" s="35" t="s">
        <v>351</v>
      </c>
      <c r="C137" s="89" t="s">
        <v>162</v>
      </c>
      <c r="D137" s="89" t="s">
        <v>180</v>
      </c>
      <c r="E137" s="89" t="s">
        <v>352</v>
      </c>
      <c r="F137" s="89"/>
      <c r="G137" s="20">
        <f aca="true" t="shared" si="9" ref="G137:K141">SUM(G138)</f>
        <v>626.3</v>
      </c>
      <c r="H137" s="20">
        <f t="shared" si="9"/>
        <v>0</v>
      </c>
      <c r="I137" s="20">
        <f t="shared" si="9"/>
        <v>0</v>
      </c>
      <c r="J137" s="20">
        <f t="shared" si="9"/>
        <v>0</v>
      </c>
      <c r="K137" s="20">
        <f t="shared" si="9"/>
        <v>626.3</v>
      </c>
    </row>
    <row r="138" spans="1:11" ht="32.25" customHeight="1">
      <c r="A138" s="145"/>
      <c r="B138" s="35" t="s">
        <v>353</v>
      </c>
      <c r="C138" s="89" t="s">
        <v>162</v>
      </c>
      <c r="D138" s="89" t="s">
        <v>180</v>
      </c>
      <c r="E138" s="89" t="s">
        <v>354</v>
      </c>
      <c r="F138" s="89"/>
      <c r="G138" s="20">
        <f t="shared" si="9"/>
        <v>626.3</v>
      </c>
      <c r="H138" s="20">
        <f t="shared" si="9"/>
        <v>0</v>
      </c>
      <c r="I138" s="20">
        <f t="shared" si="9"/>
        <v>0</v>
      </c>
      <c r="J138" s="20">
        <f t="shared" si="9"/>
        <v>0</v>
      </c>
      <c r="K138" s="20">
        <f t="shared" si="9"/>
        <v>626.3</v>
      </c>
    </row>
    <row r="139" spans="1:11" ht="16.5" customHeight="1">
      <c r="A139" s="145"/>
      <c r="B139" s="92" t="s">
        <v>245</v>
      </c>
      <c r="C139" s="89" t="s">
        <v>162</v>
      </c>
      <c r="D139" s="89" t="s">
        <v>180</v>
      </c>
      <c r="E139" s="60" t="s">
        <v>354</v>
      </c>
      <c r="F139" s="89" t="s">
        <v>246</v>
      </c>
      <c r="G139" s="20">
        <v>626.3</v>
      </c>
      <c r="H139" s="90">
        <f>SUM(I139)</f>
        <v>0</v>
      </c>
      <c r="I139" s="90">
        <v>0</v>
      </c>
      <c r="J139" s="90" t="s">
        <v>9</v>
      </c>
      <c r="K139" s="90">
        <f>SUM(G139+H139)</f>
        <v>626.3</v>
      </c>
    </row>
    <row r="140" spans="1:11" ht="16.5" customHeight="1">
      <c r="A140" s="145"/>
      <c r="B140" s="92" t="s">
        <v>355</v>
      </c>
      <c r="C140" s="89" t="s">
        <v>162</v>
      </c>
      <c r="D140" s="89" t="s">
        <v>180</v>
      </c>
      <c r="E140" s="60" t="s">
        <v>356</v>
      </c>
      <c r="F140" s="89"/>
      <c r="G140" s="20">
        <f t="shared" si="9"/>
        <v>1640</v>
      </c>
      <c r="H140" s="20">
        <f t="shared" si="9"/>
        <v>0</v>
      </c>
      <c r="I140" s="20">
        <f t="shared" si="9"/>
        <v>0</v>
      </c>
      <c r="J140" s="20">
        <f t="shared" si="9"/>
        <v>0</v>
      </c>
      <c r="K140" s="20">
        <f t="shared" si="9"/>
        <v>1640</v>
      </c>
    </row>
    <row r="141" spans="1:11" ht="33" customHeight="1">
      <c r="A141" s="145"/>
      <c r="B141" s="92" t="s">
        <v>357</v>
      </c>
      <c r="C141" s="89" t="s">
        <v>162</v>
      </c>
      <c r="D141" s="89" t="s">
        <v>180</v>
      </c>
      <c r="E141" s="60" t="s">
        <v>358</v>
      </c>
      <c r="F141" s="89"/>
      <c r="G141" s="20">
        <f t="shared" si="9"/>
        <v>1640</v>
      </c>
      <c r="H141" s="20">
        <f t="shared" si="9"/>
        <v>0</v>
      </c>
      <c r="I141" s="20">
        <f t="shared" si="9"/>
        <v>0</v>
      </c>
      <c r="J141" s="20">
        <f t="shared" si="9"/>
        <v>0</v>
      </c>
      <c r="K141" s="20">
        <f t="shared" si="9"/>
        <v>1640</v>
      </c>
    </row>
    <row r="142" spans="1:11" ht="30.75" customHeight="1">
      <c r="A142" s="145"/>
      <c r="B142" s="35" t="s">
        <v>233</v>
      </c>
      <c r="C142" s="89" t="s">
        <v>162</v>
      </c>
      <c r="D142" s="89" t="s">
        <v>180</v>
      </c>
      <c r="E142" s="60" t="s">
        <v>358</v>
      </c>
      <c r="F142" s="89" t="s">
        <v>234</v>
      </c>
      <c r="G142" s="20">
        <v>1640</v>
      </c>
      <c r="H142" s="90">
        <f>SUM(I142)</f>
        <v>0</v>
      </c>
      <c r="I142" s="90">
        <v>0</v>
      </c>
      <c r="J142" s="90" t="s">
        <v>9</v>
      </c>
      <c r="K142" s="90">
        <f>SUM(G142+H142)</f>
        <v>1640</v>
      </c>
    </row>
    <row r="143" spans="1:14" ht="12.75">
      <c r="A143" s="14" t="s">
        <v>185</v>
      </c>
      <c r="B143" s="14" t="s">
        <v>186</v>
      </c>
      <c r="C143" s="86" t="s">
        <v>187</v>
      </c>
      <c r="D143" s="86"/>
      <c r="E143" s="86"/>
      <c r="F143" s="86"/>
      <c r="G143" s="15">
        <f aca="true" t="shared" si="10" ref="G143:N143">SUM(G144+G152+G163)</f>
        <v>32037.699999999997</v>
      </c>
      <c r="H143" s="15">
        <f t="shared" si="10"/>
        <v>3243.8999999999996</v>
      </c>
      <c r="I143" s="15">
        <f t="shared" si="10"/>
        <v>3243.8999999999996</v>
      </c>
      <c r="J143" s="15">
        <f t="shared" si="10"/>
        <v>0</v>
      </c>
      <c r="K143" s="15">
        <f t="shared" si="10"/>
        <v>35281.6</v>
      </c>
      <c r="L143" s="15">
        <f t="shared" si="10"/>
        <v>0</v>
      </c>
      <c r="M143" s="15">
        <f t="shared" si="10"/>
        <v>0</v>
      </c>
      <c r="N143" s="15">
        <f t="shared" si="10"/>
        <v>0</v>
      </c>
    </row>
    <row r="144" spans="1:11" ht="12.75">
      <c r="A144" s="145"/>
      <c r="B144" s="35" t="s">
        <v>189</v>
      </c>
      <c r="C144" s="89" t="s">
        <v>187</v>
      </c>
      <c r="D144" s="89" t="s">
        <v>160</v>
      </c>
      <c r="E144" s="89"/>
      <c r="F144" s="89"/>
      <c r="G144" s="20">
        <f aca="true" t="shared" si="11" ref="G144:K145">SUM(G145)</f>
        <v>9827.699999999999</v>
      </c>
      <c r="H144" s="20">
        <f t="shared" si="11"/>
        <v>-1169.8</v>
      </c>
      <c r="I144" s="20">
        <f t="shared" si="11"/>
        <v>-1169.8</v>
      </c>
      <c r="J144" s="20">
        <f t="shared" si="11"/>
        <v>0</v>
      </c>
      <c r="K144" s="20">
        <f>SUM(K145)</f>
        <v>8657.9</v>
      </c>
    </row>
    <row r="145" spans="1:11" ht="45.75" customHeight="1">
      <c r="A145" s="145"/>
      <c r="B145" s="35" t="s">
        <v>359</v>
      </c>
      <c r="C145" s="89" t="s">
        <v>187</v>
      </c>
      <c r="D145" s="89" t="s">
        <v>160</v>
      </c>
      <c r="E145" s="89" t="s">
        <v>360</v>
      </c>
      <c r="F145" s="89"/>
      <c r="G145" s="20">
        <f t="shared" si="11"/>
        <v>9827.699999999999</v>
      </c>
      <c r="H145" s="20">
        <f t="shared" si="11"/>
        <v>-1169.8</v>
      </c>
      <c r="I145" s="20">
        <f t="shared" si="11"/>
        <v>-1169.8</v>
      </c>
      <c r="J145" s="20">
        <f t="shared" si="11"/>
        <v>0</v>
      </c>
      <c r="K145" s="20">
        <f t="shared" si="11"/>
        <v>8657.9</v>
      </c>
    </row>
    <row r="146" spans="1:11" ht="17.25" customHeight="1">
      <c r="A146" s="145"/>
      <c r="B146" s="35" t="s">
        <v>495</v>
      </c>
      <c r="C146" s="89" t="s">
        <v>187</v>
      </c>
      <c r="D146" s="89" t="s">
        <v>160</v>
      </c>
      <c r="E146" s="89" t="s">
        <v>362</v>
      </c>
      <c r="F146" s="89"/>
      <c r="G146" s="20">
        <f>SUM(G147+G150)</f>
        <v>9827.699999999999</v>
      </c>
      <c r="H146" s="20">
        <f>SUM(H147+H150)</f>
        <v>-1169.8</v>
      </c>
      <c r="I146" s="20">
        <f>SUM(I147+I150)</f>
        <v>-1169.8</v>
      </c>
      <c r="J146" s="20">
        <f>SUM(J147+J150)</f>
        <v>0</v>
      </c>
      <c r="K146" s="20">
        <f>SUM(G146+H146)</f>
        <v>8657.9</v>
      </c>
    </row>
    <row r="147" spans="1:11" ht="31.5" customHeight="1">
      <c r="A147" s="145"/>
      <c r="B147" s="35" t="s">
        <v>366</v>
      </c>
      <c r="C147" s="89" t="s">
        <v>187</v>
      </c>
      <c r="D147" s="89" t="s">
        <v>160</v>
      </c>
      <c r="E147" s="89" t="s">
        <v>367</v>
      </c>
      <c r="F147" s="89"/>
      <c r="G147" s="20">
        <f>SUM(G148+G149)</f>
        <v>7069.599999999999</v>
      </c>
      <c r="H147" s="20">
        <f>SUM(H148+H149)</f>
        <v>-1169.8</v>
      </c>
      <c r="I147" s="20">
        <f>SUM(I148+I149)</f>
        <v>-1169.8</v>
      </c>
      <c r="J147" s="20">
        <f>SUM(J148)</f>
        <v>0</v>
      </c>
      <c r="K147" s="20">
        <f>SUM(K148+K149)</f>
        <v>5899.799999999999</v>
      </c>
    </row>
    <row r="148" spans="1:11" ht="12.75">
      <c r="A148" s="145"/>
      <c r="B148" s="35" t="s">
        <v>233</v>
      </c>
      <c r="C148" s="89" t="s">
        <v>187</v>
      </c>
      <c r="D148" s="89" t="s">
        <v>160</v>
      </c>
      <c r="E148" s="89" t="s">
        <v>368</v>
      </c>
      <c r="F148" s="89" t="s">
        <v>234</v>
      </c>
      <c r="G148" s="20">
        <v>5979.4</v>
      </c>
      <c r="H148" s="90">
        <f>SUM(I148)</f>
        <v>-1169.8</v>
      </c>
      <c r="I148" s="90">
        <v>-1169.8</v>
      </c>
      <c r="J148" s="90">
        <v>0</v>
      </c>
      <c r="K148" s="90">
        <f>SUM(G148+H148)</f>
        <v>4809.599999999999</v>
      </c>
    </row>
    <row r="149" spans="1:11" ht="46.5" customHeight="1">
      <c r="A149" s="145"/>
      <c r="B149" s="19" t="s">
        <v>269</v>
      </c>
      <c r="C149" s="89" t="s">
        <v>187</v>
      </c>
      <c r="D149" s="89" t="s">
        <v>160</v>
      </c>
      <c r="E149" s="89" t="s">
        <v>368</v>
      </c>
      <c r="F149" s="89" t="s">
        <v>270</v>
      </c>
      <c r="G149" s="20">
        <v>1090.2</v>
      </c>
      <c r="H149" s="90">
        <f>SUM(I149+J149)</f>
        <v>0</v>
      </c>
      <c r="I149" s="90">
        <v>0</v>
      </c>
      <c r="J149" s="90"/>
      <c r="K149" s="90">
        <f>SUM(G149+H149)</f>
        <v>1090.2</v>
      </c>
    </row>
    <row r="150" spans="1:11" ht="14.25" customHeight="1">
      <c r="A150" s="145"/>
      <c r="B150" s="35" t="s">
        <v>378</v>
      </c>
      <c r="C150" s="89" t="s">
        <v>187</v>
      </c>
      <c r="D150" s="89" t="s">
        <v>160</v>
      </c>
      <c r="E150" s="89" t="s">
        <v>379</v>
      </c>
      <c r="F150" s="89"/>
      <c r="G150" s="20">
        <f>SUM(G151)</f>
        <v>2758.1</v>
      </c>
      <c r="H150" s="20">
        <f>SUM(H151)</f>
        <v>0</v>
      </c>
      <c r="I150" s="20">
        <f>SUM(I151)</f>
        <v>0</v>
      </c>
      <c r="J150" s="20">
        <f>SUM(J151)</f>
        <v>0</v>
      </c>
      <c r="K150" s="20">
        <f>SUM(K151)</f>
        <v>2758.1</v>
      </c>
    </row>
    <row r="151" spans="1:11" ht="30.75" customHeight="1">
      <c r="A151" s="145"/>
      <c r="B151" s="35" t="s">
        <v>233</v>
      </c>
      <c r="C151" s="89" t="s">
        <v>187</v>
      </c>
      <c r="D151" s="89" t="s">
        <v>160</v>
      </c>
      <c r="E151" s="89" t="s">
        <v>380</v>
      </c>
      <c r="F151" s="89" t="s">
        <v>234</v>
      </c>
      <c r="G151" s="20">
        <v>2758.1</v>
      </c>
      <c r="H151" s="90">
        <f>SUM(I151+J151)</f>
        <v>0</v>
      </c>
      <c r="I151" s="90">
        <v>0</v>
      </c>
      <c r="J151" s="90">
        <v>0</v>
      </c>
      <c r="K151" s="90">
        <f>SUM(G151+H151)</f>
        <v>2758.1</v>
      </c>
    </row>
    <row r="152" spans="1:11" ht="12.75">
      <c r="A152" s="35"/>
      <c r="B152" s="35" t="s">
        <v>190</v>
      </c>
      <c r="C152" s="89" t="s">
        <v>187</v>
      </c>
      <c r="D152" s="89" t="s">
        <v>171</v>
      </c>
      <c r="E152" s="89"/>
      <c r="F152" s="89"/>
      <c r="G152" s="20">
        <f>SUM(G153)</f>
        <v>14710</v>
      </c>
      <c r="H152" s="90">
        <f>SUM(I152+J152)</f>
        <v>4413.7</v>
      </c>
      <c r="I152" s="90">
        <f>SUM(I153)</f>
        <v>4413.7</v>
      </c>
      <c r="J152" s="90">
        <f>SUM(J153)</f>
        <v>0</v>
      </c>
      <c r="K152" s="90">
        <f aca="true" t="shared" si="12" ref="K152:K160">SUM(G152+H152)</f>
        <v>19123.7</v>
      </c>
    </row>
    <row r="153" spans="1:11" ht="12.75">
      <c r="A153" s="35"/>
      <c r="B153" s="35" t="s">
        <v>393</v>
      </c>
      <c r="C153" s="89" t="s">
        <v>187</v>
      </c>
      <c r="D153" s="89" t="s">
        <v>171</v>
      </c>
      <c r="E153" s="89" t="s">
        <v>394</v>
      </c>
      <c r="F153" s="147"/>
      <c r="G153" s="20">
        <f>SUM(G154)</f>
        <v>14710</v>
      </c>
      <c r="H153" s="20">
        <f aca="true" t="shared" si="13" ref="H153:J159">SUM(H154)</f>
        <v>4413.7</v>
      </c>
      <c r="I153" s="20">
        <f t="shared" si="13"/>
        <v>4413.7</v>
      </c>
      <c r="J153" s="20">
        <f t="shared" si="13"/>
        <v>0</v>
      </c>
      <c r="K153" s="20">
        <f t="shared" si="12"/>
        <v>19123.7</v>
      </c>
    </row>
    <row r="154" spans="1:14" ht="12.75">
      <c r="A154" s="35"/>
      <c r="B154" s="35" t="s">
        <v>395</v>
      </c>
      <c r="C154" s="89" t="s">
        <v>187</v>
      </c>
      <c r="D154" s="89" t="s">
        <v>171</v>
      </c>
      <c r="E154" s="89" t="s">
        <v>396</v>
      </c>
      <c r="F154" s="89"/>
      <c r="G154" s="20">
        <f>SUM(G155++G157+G159)</f>
        <v>14710</v>
      </c>
      <c r="H154" s="20">
        <f>SUM(H155+H157+H159+H161)</f>
        <v>4413.7</v>
      </c>
      <c r="I154" s="20">
        <f>SUM(I155+I157+I159)</f>
        <v>4413.7</v>
      </c>
      <c r="J154" s="20">
        <f>SUM(J155+J157+J159+J161)</f>
        <v>0</v>
      </c>
      <c r="K154" s="20">
        <f>SUM(K155+K157+K159+K161)</f>
        <v>19123.7</v>
      </c>
      <c r="L154" s="20">
        <f>SUM(L155+L157+L159+L161)</f>
        <v>0</v>
      </c>
      <c r="M154" s="20">
        <f>SUM(M155+M157+M159+M161)</f>
        <v>0</v>
      </c>
      <c r="N154" s="20">
        <f>SUM(N155+N157+N159+N161)</f>
        <v>0</v>
      </c>
    </row>
    <row r="155" spans="1:11" ht="12.75">
      <c r="A155" s="35"/>
      <c r="B155" s="35" t="s">
        <v>397</v>
      </c>
      <c r="C155" s="89" t="s">
        <v>187</v>
      </c>
      <c r="D155" s="89" t="s">
        <v>171</v>
      </c>
      <c r="E155" s="89" t="s">
        <v>398</v>
      </c>
      <c r="F155" s="89"/>
      <c r="G155" s="20">
        <f>SUM(G156)</f>
        <v>7956.3</v>
      </c>
      <c r="H155" s="20">
        <f t="shared" si="13"/>
        <v>1500</v>
      </c>
      <c r="I155" s="20">
        <f t="shared" si="13"/>
        <v>1500</v>
      </c>
      <c r="J155" s="20">
        <f t="shared" si="13"/>
        <v>0</v>
      </c>
      <c r="K155" s="20">
        <f t="shared" si="12"/>
        <v>9456.3</v>
      </c>
    </row>
    <row r="156" spans="1:11" ht="12.75">
      <c r="A156" s="35"/>
      <c r="B156" s="35" t="s">
        <v>233</v>
      </c>
      <c r="C156" s="89" t="s">
        <v>187</v>
      </c>
      <c r="D156" s="89" t="s">
        <v>171</v>
      </c>
      <c r="E156" s="89" t="s">
        <v>398</v>
      </c>
      <c r="F156" s="89" t="s">
        <v>234</v>
      </c>
      <c r="G156" s="20">
        <v>7956.3</v>
      </c>
      <c r="H156" s="90">
        <f>SUM(I156+J156)</f>
        <v>1500</v>
      </c>
      <c r="I156" s="90">
        <v>1500</v>
      </c>
      <c r="J156" s="90">
        <v>0</v>
      </c>
      <c r="K156" s="20">
        <f t="shared" si="12"/>
        <v>9456.3</v>
      </c>
    </row>
    <row r="157" spans="1:11" ht="12.75">
      <c r="A157" s="35"/>
      <c r="B157" s="35" t="s">
        <v>399</v>
      </c>
      <c r="C157" s="89" t="s">
        <v>187</v>
      </c>
      <c r="D157" s="89" t="s">
        <v>171</v>
      </c>
      <c r="E157" s="89" t="s">
        <v>400</v>
      </c>
      <c r="F157" s="89"/>
      <c r="G157" s="20">
        <f>SUM(G158)</f>
        <v>3400</v>
      </c>
      <c r="H157" s="20">
        <f t="shared" si="13"/>
        <v>613.7</v>
      </c>
      <c r="I157" s="20">
        <f t="shared" si="13"/>
        <v>613.7</v>
      </c>
      <c r="J157" s="20">
        <f t="shared" si="13"/>
        <v>0</v>
      </c>
      <c r="K157" s="20">
        <f t="shared" si="12"/>
        <v>4013.7</v>
      </c>
    </row>
    <row r="158" spans="1:11" ht="12.75">
      <c r="A158" s="35"/>
      <c r="B158" s="35" t="s">
        <v>233</v>
      </c>
      <c r="C158" s="89" t="s">
        <v>187</v>
      </c>
      <c r="D158" s="89" t="s">
        <v>171</v>
      </c>
      <c r="E158" s="89" t="s">
        <v>400</v>
      </c>
      <c r="F158" s="89" t="s">
        <v>234</v>
      </c>
      <c r="G158" s="20">
        <v>3400</v>
      </c>
      <c r="H158" s="90">
        <f>SUM(I158+J158)</f>
        <v>613.7</v>
      </c>
      <c r="I158" s="90">
        <v>613.7</v>
      </c>
      <c r="J158" s="90">
        <v>0</v>
      </c>
      <c r="K158" s="20">
        <f t="shared" si="12"/>
        <v>4013.7</v>
      </c>
    </row>
    <row r="159" spans="1:11" ht="12.75">
      <c r="A159" s="35"/>
      <c r="B159" s="35" t="s">
        <v>496</v>
      </c>
      <c r="C159" s="89" t="s">
        <v>187</v>
      </c>
      <c r="D159" s="89" t="s">
        <v>171</v>
      </c>
      <c r="E159" s="89" t="s">
        <v>402</v>
      </c>
      <c r="F159" s="89"/>
      <c r="G159" s="20">
        <f>SUM(G160)</f>
        <v>3353.7</v>
      </c>
      <c r="H159" s="20">
        <f t="shared" si="13"/>
        <v>2300</v>
      </c>
      <c r="I159" s="20">
        <f t="shared" si="13"/>
        <v>2300</v>
      </c>
      <c r="J159" s="20">
        <f t="shared" si="13"/>
        <v>0</v>
      </c>
      <c r="K159" s="20">
        <f t="shared" si="12"/>
        <v>5653.7</v>
      </c>
    </row>
    <row r="160" spans="1:11" ht="12.75">
      <c r="A160" s="35"/>
      <c r="B160" s="35" t="s">
        <v>233</v>
      </c>
      <c r="C160" s="89" t="s">
        <v>187</v>
      </c>
      <c r="D160" s="89" t="s">
        <v>171</v>
      </c>
      <c r="E160" s="89" t="s">
        <v>402</v>
      </c>
      <c r="F160" s="89" t="s">
        <v>234</v>
      </c>
      <c r="G160" s="20">
        <v>3353.7</v>
      </c>
      <c r="H160" s="90">
        <f>SUM(I160+J160)</f>
        <v>2300</v>
      </c>
      <c r="I160" s="90">
        <v>2300</v>
      </c>
      <c r="J160" s="90">
        <v>0</v>
      </c>
      <c r="K160" s="20">
        <f t="shared" si="12"/>
        <v>5653.7</v>
      </c>
    </row>
    <row r="161" spans="1:11" ht="12.75" hidden="1">
      <c r="A161" s="35"/>
      <c r="B161" s="35" t="s">
        <v>403</v>
      </c>
      <c r="C161" s="89" t="s">
        <v>187</v>
      </c>
      <c r="D161" s="89" t="s">
        <v>171</v>
      </c>
      <c r="E161" s="89" t="s">
        <v>404</v>
      </c>
      <c r="F161" s="89"/>
      <c r="G161" s="20">
        <f>SUM(G162)</f>
        <v>0</v>
      </c>
      <c r="H161" s="20">
        <f>SUM(H162)</f>
        <v>0</v>
      </c>
      <c r="I161" s="20">
        <f>SUM(I162)</f>
        <v>0</v>
      </c>
      <c r="J161" s="20">
        <f>SUM(J162)</f>
        <v>0</v>
      </c>
      <c r="K161" s="20">
        <f>SUM(K162)</f>
        <v>0</v>
      </c>
    </row>
    <row r="162" spans="1:11" ht="12.75" hidden="1">
      <c r="A162" s="35"/>
      <c r="B162" s="25" t="s">
        <v>312</v>
      </c>
      <c r="C162" s="89" t="s">
        <v>187</v>
      </c>
      <c r="D162" s="89" t="s">
        <v>171</v>
      </c>
      <c r="E162" s="89" t="s">
        <v>404</v>
      </c>
      <c r="F162" s="89" t="s">
        <v>313</v>
      </c>
      <c r="G162" s="20">
        <v>0</v>
      </c>
      <c r="H162" s="90">
        <f aca="true" t="shared" si="14" ref="H162:H172">SUM(I162+J162)</f>
        <v>0</v>
      </c>
      <c r="I162" s="90">
        <v>0</v>
      </c>
      <c r="J162" s="90"/>
      <c r="K162" s="90">
        <f>SUM(G162+H162)</f>
        <v>0</v>
      </c>
    </row>
    <row r="163" spans="1:11" ht="31.5" customHeight="1">
      <c r="A163" s="35"/>
      <c r="B163" s="91" t="s">
        <v>191</v>
      </c>
      <c r="C163" s="89" t="s">
        <v>187</v>
      </c>
      <c r="D163" s="89" t="s">
        <v>187</v>
      </c>
      <c r="E163" s="89"/>
      <c r="F163" s="89"/>
      <c r="G163" s="20">
        <f>SUM(G164)</f>
        <v>7500</v>
      </c>
      <c r="H163" s="20">
        <f>SUM(H164)</f>
        <v>0</v>
      </c>
      <c r="I163" s="20">
        <f>SUM(I164)</f>
        <v>0</v>
      </c>
      <c r="J163" s="20">
        <f>SUM(J164)</f>
        <v>0</v>
      </c>
      <c r="K163" s="20">
        <f>SUM(K164)</f>
        <v>7500</v>
      </c>
    </row>
    <row r="164" spans="1:11" ht="12.75">
      <c r="A164" s="35"/>
      <c r="B164" s="35" t="s">
        <v>395</v>
      </c>
      <c r="C164" s="89" t="s">
        <v>187</v>
      </c>
      <c r="D164" s="89" t="s">
        <v>187</v>
      </c>
      <c r="E164" s="89" t="s">
        <v>396</v>
      </c>
      <c r="F164" s="89"/>
      <c r="G164" s="20">
        <f aca="true" t="shared" si="15" ref="G164:J165">SUM(G165)</f>
        <v>7500</v>
      </c>
      <c r="H164" s="20">
        <f t="shared" si="15"/>
        <v>0</v>
      </c>
      <c r="I164" s="20">
        <f t="shared" si="15"/>
        <v>0</v>
      </c>
      <c r="J164" s="20">
        <f t="shared" si="15"/>
        <v>0</v>
      </c>
      <c r="K164" s="20">
        <f>SUM(G164+H164)</f>
        <v>7500</v>
      </c>
    </row>
    <row r="165" spans="1:11" ht="12.75">
      <c r="A165" s="35"/>
      <c r="B165" s="35" t="s">
        <v>403</v>
      </c>
      <c r="C165" s="89" t="s">
        <v>187</v>
      </c>
      <c r="D165" s="89" t="s">
        <v>187</v>
      </c>
      <c r="E165" s="89" t="s">
        <v>404</v>
      </c>
      <c r="F165" s="89"/>
      <c r="G165" s="20">
        <f t="shared" si="15"/>
        <v>7500</v>
      </c>
      <c r="H165" s="20">
        <f t="shared" si="15"/>
        <v>0</v>
      </c>
      <c r="I165" s="20">
        <f t="shared" si="15"/>
        <v>0</v>
      </c>
      <c r="J165" s="20">
        <f t="shared" si="15"/>
        <v>0</v>
      </c>
      <c r="K165" s="20">
        <f>SUM(K166)</f>
        <v>7500</v>
      </c>
    </row>
    <row r="166" spans="1:11" ht="12.75">
      <c r="A166" s="35"/>
      <c r="B166" s="25" t="s">
        <v>312</v>
      </c>
      <c r="C166" s="89" t="s">
        <v>187</v>
      </c>
      <c r="D166" s="89" t="s">
        <v>187</v>
      </c>
      <c r="E166" s="89" t="s">
        <v>404</v>
      </c>
      <c r="F166" s="89" t="s">
        <v>313</v>
      </c>
      <c r="G166" s="20">
        <v>7500</v>
      </c>
      <c r="H166" s="90">
        <f>SUM(I166+J166)</f>
        <v>0</v>
      </c>
      <c r="I166" s="90">
        <v>0</v>
      </c>
      <c r="J166" s="90"/>
      <c r="K166" s="90">
        <f>SUM(G166+H166)</f>
        <v>7500</v>
      </c>
    </row>
    <row r="167" spans="1:11" ht="12.75">
      <c r="A167" s="14" t="s">
        <v>192</v>
      </c>
      <c r="B167" s="14" t="s">
        <v>193</v>
      </c>
      <c r="C167" s="86" t="s">
        <v>166</v>
      </c>
      <c r="D167" s="86"/>
      <c r="E167" s="86"/>
      <c r="F167" s="86"/>
      <c r="G167" s="15">
        <f>SUM(G168)</f>
        <v>1170.3</v>
      </c>
      <c r="H167" s="83">
        <f t="shared" si="14"/>
        <v>0</v>
      </c>
      <c r="I167" s="83">
        <f>SUM(I168)</f>
        <v>0</v>
      </c>
      <c r="J167" s="90"/>
      <c r="K167" s="83">
        <f aca="true" t="shared" si="16" ref="K167:K173">SUM(G167+H167)</f>
        <v>1170.3</v>
      </c>
    </row>
    <row r="168" spans="1:11" ht="12.75">
      <c r="A168" s="35"/>
      <c r="B168" s="35" t="s">
        <v>408</v>
      </c>
      <c r="C168" s="89" t="s">
        <v>166</v>
      </c>
      <c r="D168" s="89" t="s">
        <v>166</v>
      </c>
      <c r="E168" s="89"/>
      <c r="F168" s="89"/>
      <c r="G168" s="20">
        <f>SUM(G170)</f>
        <v>1170.3</v>
      </c>
      <c r="H168" s="90">
        <f t="shared" si="14"/>
        <v>0</v>
      </c>
      <c r="I168" s="90">
        <f>SUM(I170)</f>
        <v>0</v>
      </c>
      <c r="J168" s="90"/>
      <c r="K168" s="90">
        <f t="shared" si="16"/>
        <v>1170.3</v>
      </c>
    </row>
    <row r="169" spans="1:11" ht="12.75">
      <c r="A169" s="35"/>
      <c r="B169" s="35" t="s">
        <v>406</v>
      </c>
      <c r="C169" s="89" t="s">
        <v>166</v>
      </c>
      <c r="D169" s="89" t="s">
        <v>166</v>
      </c>
      <c r="E169" s="89" t="s">
        <v>407</v>
      </c>
      <c r="F169" s="89"/>
      <c r="G169" s="20">
        <f>SUM(G170)</f>
        <v>1170.3</v>
      </c>
      <c r="H169" s="90">
        <f>SUM(I169+J169)</f>
        <v>0</v>
      </c>
      <c r="I169" s="90">
        <f>SUM(I170)</f>
        <v>0</v>
      </c>
      <c r="J169" s="90"/>
      <c r="K169" s="90">
        <f t="shared" si="16"/>
        <v>1170.3</v>
      </c>
    </row>
    <row r="170" spans="1:11" ht="48.75" customHeight="1">
      <c r="A170" s="35"/>
      <c r="B170" s="35" t="s">
        <v>406</v>
      </c>
      <c r="C170" s="89" t="s">
        <v>166</v>
      </c>
      <c r="D170" s="89" t="s">
        <v>166</v>
      </c>
      <c r="E170" s="89" t="s">
        <v>409</v>
      </c>
      <c r="F170" s="89"/>
      <c r="G170" s="20">
        <f>SUM(G172)</f>
        <v>1170.3</v>
      </c>
      <c r="H170" s="90">
        <f t="shared" si="14"/>
        <v>0</v>
      </c>
      <c r="I170" s="90">
        <f>SUM(I171)</f>
        <v>0</v>
      </c>
      <c r="J170" s="90"/>
      <c r="K170" s="90">
        <f t="shared" si="16"/>
        <v>1170.3</v>
      </c>
    </row>
    <row r="171" spans="1:11" ht="12.75">
      <c r="A171" s="35"/>
      <c r="B171" s="35" t="s">
        <v>410</v>
      </c>
      <c r="C171" s="89" t="s">
        <v>166</v>
      </c>
      <c r="D171" s="89" t="s">
        <v>166</v>
      </c>
      <c r="E171" s="89" t="s">
        <v>411</v>
      </c>
      <c r="F171" s="89"/>
      <c r="G171" s="20">
        <f>SUM(G172)</f>
        <v>1170.3</v>
      </c>
      <c r="H171" s="90">
        <f t="shared" si="14"/>
        <v>0</v>
      </c>
      <c r="I171" s="90">
        <f>SUM(I172)</f>
        <v>0</v>
      </c>
      <c r="J171" s="90"/>
      <c r="K171" s="90">
        <f t="shared" si="16"/>
        <v>1170.3</v>
      </c>
    </row>
    <row r="172" spans="1:11" ht="30" customHeight="1">
      <c r="A172" s="35"/>
      <c r="B172" s="35" t="s">
        <v>233</v>
      </c>
      <c r="C172" s="89" t="s">
        <v>166</v>
      </c>
      <c r="D172" s="89" t="s">
        <v>166</v>
      </c>
      <c r="E172" s="89" t="s">
        <v>412</v>
      </c>
      <c r="F172" s="89" t="s">
        <v>234</v>
      </c>
      <c r="G172" s="20">
        <v>1170.3</v>
      </c>
      <c r="H172" s="90">
        <f t="shared" si="14"/>
        <v>0</v>
      </c>
      <c r="I172" s="90">
        <v>0</v>
      </c>
      <c r="J172" s="90"/>
      <c r="K172" s="90">
        <f t="shared" si="16"/>
        <v>1170.3</v>
      </c>
    </row>
    <row r="173" spans="1:11" ht="12.75">
      <c r="A173" s="14" t="s">
        <v>195</v>
      </c>
      <c r="B173" s="14" t="s">
        <v>196</v>
      </c>
      <c r="C173" s="86" t="s">
        <v>183</v>
      </c>
      <c r="D173" s="86"/>
      <c r="E173" s="86"/>
      <c r="F173" s="86"/>
      <c r="G173" s="15">
        <f>SUM(G174)</f>
        <v>43576</v>
      </c>
      <c r="H173" s="90">
        <f>SUM(H174)</f>
        <v>0</v>
      </c>
      <c r="I173" s="90">
        <f>SUM(I174)</f>
        <v>0</v>
      </c>
      <c r="J173" s="90">
        <f>SUM(J174)</f>
        <v>0</v>
      </c>
      <c r="K173" s="83">
        <f t="shared" si="16"/>
        <v>43576</v>
      </c>
    </row>
    <row r="174" spans="1:11" ht="12.75">
      <c r="A174" s="35"/>
      <c r="B174" s="35" t="s">
        <v>197</v>
      </c>
      <c r="C174" s="89" t="s">
        <v>183</v>
      </c>
      <c r="D174" s="89" t="s">
        <v>158</v>
      </c>
      <c r="E174" s="89"/>
      <c r="F174" s="89"/>
      <c r="G174" s="20">
        <f>SUM(G176+G183+G192)</f>
        <v>43576</v>
      </c>
      <c r="H174" s="20">
        <f>SUM(H176+H183+H192)</f>
        <v>0</v>
      </c>
      <c r="I174" s="20">
        <f>SUM(I176+I183+I192)</f>
        <v>0</v>
      </c>
      <c r="J174" s="20">
        <f>SUM(J176+J183+J192)</f>
        <v>0</v>
      </c>
      <c r="K174" s="20">
        <f>SUM(G174+H174)</f>
        <v>43576</v>
      </c>
    </row>
    <row r="175" spans="1:11" ht="45.75" customHeight="1">
      <c r="A175" s="35"/>
      <c r="B175" s="35" t="s">
        <v>413</v>
      </c>
      <c r="C175" s="89" t="s">
        <v>183</v>
      </c>
      <c r="D175" s="89" t="s">
        <v>158</v>
      </c>
      <c r="E175" s="89" t="s">
        <v>414</v>
      </c>
      <c r="F175" s="89"/>
      <c r="G175" s="20">
        <f>SUM(G176+G183+G192)</f>
        <v>43576</v>
      </c>
      <c r="H175" s="20">
        <f>SUM(H192+H185)</f>
        <v>0</v>
      </c>
      <c r="I175" s="20">
        <f>SUM(I192+I185)</f>
        <v>0</v>
      </c>
      <c r="J175" s="20">
        <f>SUM(J192+J185)</f>
        <v>0</v>
      </c>
      <c r="K175" s="20">
        <f>SUM(G175+H175)</f>
        <v>43576</v>
      </c>
    </row>
    <row r="176" spans="1:11" ht="12.75">
      <c r="A176" s="35"/>
      <c r="B176" s="35" t="s">
        <v>415</v>
      </c>
      <c r="C176" s="89" t="s">
        <v>183</v>
      </c>
      <c r="D176" s="89" t="s">
        <v>158</v>
      </c>
      <c r="E176" s="89" t="s">
        <v>416</v>
      </c>
      <c r="F176" s="89"/>
      <c r="G176" s="20">
        <f>SUM(G177+G179+G181)</f>
        <v>25292.100000000002</v>
      </c>
      <c r="H176" s="20">
        <f>SUM(H177+H179+H181)</f>
        <v>0</v>
      </c>
      <c r="I176" s="20">
        <f>SUM(I177+I179+I181)</f>
        <v>0</v>
      </c>
      <c r="J176" s="20">
        <f>SUM(J177+J179+J181)</f>
        <v>0</v>
      </c>
      <c r="K176" s="20">
        <f>SUM(K177+K179+K181)</f>
        <v>25292.100000000002</v>
      </c>
    </row>
    <row r="177" spans="1:11" ht="34.5" customHeight="1">
      <c r="A177" s="35"/>
      <c r="B177" s="35" t="s">
        <v>417</v>
      </c>
      <c r="C177" s="89" t="s">
        <v>183</v>
      </c>
      <c r="D177" s="89" t="s">
        <v>158</v>
      </c>
      <c r="E177" s="89" t="s">
        <v>418</v>
      </c>
      <c r="F177" s="89"/>
      <c r="G177" s="20">
        <f aca="true" t="shared" si="17" ref="G177:J179">SUM(G178)</f>
        <v>20159.9</v>
      </c>
      <c r="H177" s="20">
        <f t="shared" si="17"/>
        <v>0</v>
      </c>
      <c r="I177" s="20">
        <f t="shared" si="17"/>
        <v>0</v>
      </c>
      <c r="J177" s="20">
        <f t="shared" si="17"/>
        <v>0</v>
      </c>
      <c r="K177" s="20">
        <f>SUM(K178)</f>
        <v>20159.9</v>
      </c>
    </row>
    <row r="178" spans="1:11" ht="12.75">
      <c r="A178" s="35"/>
      <c r="B178" s="25" t="s">
        <v>312</v>
      </c>
      <c r="C178" s="89" t="s">
        <v>183</v>
      </c>
      <c r="D178" s="89" t="s">
        <v>158</v>
      </c>
      <c r="E178" s="89" t="s">
        <v>418</v>
      </c>
      <c r="F178" s="89" t="s">
        <v>313</v>
      </c>
      <c r="G178" s="20">
        <v>20159.9</v>
      </c>
      <c r="H178" s="90">
        <f>SUM(I178+J178)</f>
        <v>0</v>
      </c>
      <c r="I178" s="90">
        <v>0</v>
      </c>
      <c r="J178" s="90"/>
      <c r="K178" s="90">
        <f>SUM(G178+H178)</f>
        <v>20159.9</v>
      </c>
    </row>
    <row r="179" spans="1:11" ht="12.75">
      <c r="A179" s="35"/>
      <c r="B179" s="92" t="s">
        <v>419</v>
      </c>
      <c r="C179" s="89" t="s">
        <v>183</v>
      </c>
      <c r="D179" s="89" t="s">
        <v>158</v>
      </c>
      <c r="E179" s="89" t="s">
        <v>420</v>
      </c>
      <c r="F179" s="89"/>
      <c r="G179" s="20">
        <f t="shared" si="17"/>
        <v>4635.4</v>
      </c>
      <c r="H179" s="20">
        <f t="shared" si="17"/>
        <v>0</v>
      </c>
      <c r="I179" s="20">
        <f t="shared" si="17"/>
        <v>0</v>
      </c>
      <c r="J179" s="20">
        <f t="shared" si="17"/>
        <v>0</v>
      </c>
      <c r="K179" s="20">
        <f>SUM(K180)</f>
        <v>4635.4</v>
      </c>
    </row>
    <row r="180" spans="1:11" ht="12.75">
      <c r="A180" s="35"/>
      <c r="B180" s="25" t="s">
        <v>312</v>
      </c>
      <c r="C180" s="89" t="s">
        <v>183</v>
      </c>
      <c r="D180" s="89" t="s">
        <v>158</v>
      </c>
      <c r="E180" s="89" t="s">
        <v>420</v>
      </c>
      <c r="F180" s="89" t="s">
        <v>313</v>
      </c>
      <c r="G180" s="20">
        <v>4635.4</v>
      </c>
      <c r="H180" s="90">
        <f>SUM(I180+J180)</f>
        <v>0</v>
      </c>
      <c r="I180" s="90">
        <v>0</v>
      </c>
      <c r="J180" s="90">
        <v>0</v>
      </c>
      <c r="K180" s="90">
        <f>SUM(G180+H180)</f>
        <v>4635.4</v>
      </c>
    </row>
    <row r="181" spans="1:11" ht="12.75">
      <c r="A181" s="35"/>
      <c r="B181" s="92" t="s">
        <v>419</v>
      </c>
      <c r="C181" s="89" t="s">
        <v>183</v>
      </c>
      <c r="D181" s="89" t="s">
        <v>158</v>
      </c>
      <c r="E181" s="89" t="s">
        <v>421</v>
      </c>
      <c r="F181" s="89"/>
      <c r="G181" s="20">
        <f>SUM(G182)</f>
        <v>496.8</v>
      </c>
      <c r="H181" s="90">
        <f>SUM(H182)</f>
        <v>0</v>
      </c>
      <c r="I181" s="90">
        <f>SUM(I182)</f>
        <v>0</v>
      </c>
      <c r="J181" s="90">
        <f>SUM(J182)</f>
        <v>0</v>
      </c>
      <c r="K181" s="90">
        <f>SUM(K182)</f>
        <v>496.8</v>
      </c>
    </row>
    <row r="182" spans="1:11" ht="12.75">
      <c r="A182" s="35"/>
      <c r="B182" s="25" t="s">
        <v>312</v>
      </c>
      <c r="C182" s="89" t="s">
        <v>183</v>
      </c>
      <c r="D182" s="89" t="s">
        <v>158</v>
      </c>
      <c r="E182" s="89" t="s">
        <v>421</v>
      </c>
      <c r="F182" s="89" t="s">
        <v>313</v>
      </c>
      <c r="G182" s="20">
        <v>496.8</v>
      </c>
      <c r="H182" s="90">
        <f>SUM(I182+J182)</f>
        <v>0</v>
      </c>
      <c r="I182" s="90">
        <v>0</v>
      </c>
      <c r="J182" s="90">
        <v>0</v>
      </c>
      <c r="K182" s="90">
        <f>SUM(G182+H182)</f>
        <v>496.8</v>
      </c>
    </row>
    <row r="183" spans="1:11" ht="12.75">
      <c r="A183" s="35"/>
      <c r="B183" s="35" t="s">
        <v>422</v>
      </c>
      <c r="C183" s="89" t="s">
        <v>183</v>
      </c>
      <c r="D183" s="89" t="s">
        <v>158</v>
      </c>
      <c r="E183" s="89" t="s">
        <v>423</v>
      </c>
      <c r="F183" s="89"/>
      <c r="G183" s="20">
        <v>15199.9</v>
      </c>
      <c r="H183" s="20">
        <f>SUM(H184+H186+H188+H190)</f>
        <v>0</v>
      </c>
      <c r="I183" s="20">
        <v>0</v>
      </c>
      <c r="J183" s="20">
        <f>SUM(J184+J186+J188+J190)</f>
        <v>0</v>
      </c>
      <c r="K183" s="20">
        <f>SUM(G183+H183)</f>
        <v>15199.9</v>
      </c>
    </row>
    <row r="184" spans="1:11" ht="32.25" customHeight="1">
      <c r="A184" s="35"/>
      <c r="B184" s="35" t="s">
        <v>424</v>
      </c>
      <c r="C184" s="89" t="s">
        <v>183</v>
      </c>
      <c r="D184" s="89" t="s">
        <v>158</v>
      </c>
      <c r="E184" s="89" t="s">
        <v>425</v>
      </c>
      <c r="F184" s="89"/>
      <c r="G184" s="20">
        <f>SUM(G185)</f>
        <v>11762.9</v>
      </c>
      <c r="H184" s="20">
        <f>SUM(H185)</f>
        <v>0</v>
      </c>
      <c r="I184" s="20">
        <f>SUM(I185)</f>
        <v>0</v>
      </c>
      <c r="J184" s="20">
        <f>SUM(J185)</f>
        <v>0</v>
      </c>
      <c r="K184" s="20">
        <f>SUM(K185)</f>
        <v>11762.9</v>
      </c>
    </row>
    <row r="185" spans="1:11" ht="12.75">
      <c r="A185" s="35"/>
      <c r="B185" s="25" t="s">
        <v>312</v>
      </c>
      <c r="C185" s="89" t="s">
        <v>183</v>
      </c>
      <c r="D185" s="89" t="s">
        <v>158</v>
      </c>
      <c r="E185" s="89" t="s">
        <v>425</v>
      </c>
      <c r="F185" s="89" t="s">
        <v>313</v>
      </c>
      <c r="G185" s="20">
        <v>11762.9</v>
      </c>
      <c r="H185" s="90">
        <f>SUM(I185+J185)</f>
        <v>0</v>
      </c>
      <c r="I185" s="90">
        <v>0</v>
      </c>
      <c r="J185" s="90"/>
      <c r="K185" s="90">
        <f>SUM(G185+H185)</f>
        <v>11762.9</v>
      </c>
    </row>
    <row r="186" spans="1:15" ht="12.75">
      <c r="A186" s="35"/>
      <c r="B186" s="35" t="s">
        <v>428</v>
      </c>
      <c r="C186" s="89" t="s">
        <v>183</v>
      </c>
      <c r="D186" s="89" t="s">
        <v>158</v>
      </c>
      <c r="E186" s="89" t="s">
        <v>429</v>
      </c>
      <c r="F186" s="89"/>
      <c r="G186" s="20">
        <f>SUM(G187)</f>
        <v>300</v>
      </c>
      <c r="H186" s="90">
        <f>SUM(I186+J186)</f>
        <v>0</v>
      </c>
      <c r="I186" s="90">
        <f>SUM(I187)</f>
        <v>0</v>
      </c>
      <c r="J186" s="90">
        <f>SUM(J187)</f>
        <v>0</v>
      </c>
      <c r="K186" s="90">
        <f>SUM(G186+H186)</f>
        <v>300</v>
      </c>
      <c r="O186" s="99"/>
    </row>
    <row r="187" spans="1:15" ht="12.75">
      <c r="A187" s="35"/>
      <c r="B187" s="25" t="s">
        <v>312</v>
      </c>
      <c r="C187" s="89" t="s">
        <v>183</v>
      </c>
      <c r="D187" s="89" t="s">
        <v>158</v>
      </c>
      <c r="E187" s="89" t="s">
        <v>429</v>
      </c>
      <c r="F187" s="89" t="s">
        <v>313</v>
      </c>
      <c r="G187" s="20">
        <v>300</v>
      </c>
      <c r="H187" s="90">
        <f>SUM(I187+J187)</f>
        <v>0</v>
      </c>
      <c r="I187" s="90">
        <v>0</v>
      </c>
      <c r="J187" s="90">
        <v>0</v>
      </c>
      <c r="K187" s="90">
        <f>SUM(G187+H187)</f>
        <v>300</v>
      </c>
      <c r="O187" s="99"/>
    </row>
    <row r="188" spans="1:15" ht="12.75">
      <c r="A188" s="35"/>
      <c r="B188" s="25" t="s">
        <v>419</v>
      </c>
      <c r="C188" s="89" t="s">
        <v>183</v>
      </c>
      <c r="D188" s="89" t="s">
        <v>158</v>
      </c>
      <c r="E188" s="89" t="s">
        <v>426</v>
      </c>
      <c r="F188" s="89"/>
      <c r="G188" s="20">
        <f>SUM(G189)</f>
        <v>2772.2</v>
      </c>
      <c r="H188" s="20">
        <f>SUM(H189)</f>
        <v>0</v>
      </c>
      <c r="I188" s="20">
        <f>SUM(I189)</f>
        <v>0</v>
      </c>
      <c r="J188" s="20">
        <f>SUM(J189)</f>
        <v>0</v>
      </c>
      <c r="K188" s="20">
        <f>SUM(K189)</f>
        <v>2772.2</v>
      </c>
      <c r="O188" s="99"/>
    </row>
    <row r="189" spans="1:15" ht="12.75">
      <c r="A189" s="35"/>
      <c r="B189" s="25" t="s">
        <v>312</v>
      </c>
      <c r="C189" s="89" t="s">
        <v>183</v>
      </c>
      <c r="D189" s="89" t="s">
        <v>158</v>
      </c>
      <c r="E189" s="89" t="s">
        <v>426</v>
      </c>
      <c r="F189" s="89" t="s">
        <v>313</v>
      </c>
      <c r="G189" s="20">
        <v>2772.2</v>
      </c>
      <c r="H189" s="90">
        <f>SUM(I189+J189)</f>
        <v>0</v>
      </c>
      <c r="I189" s="90">
        <v>0</v>
      </c>
      <c r="J189" s="90">
        <v>0</v>
      </c>
      <c r="K189" s="90">
        <f>SUM(G189+H189)</f>
        <v>2772.2</v>
      </c>
      <c r="O189" s="99"/>
    </row>
    <row r="190" spans="1:15" ht="12.75">
      <c r="A190" s="35"/>
      <c r="B190" s="25" t="s">
        <v>419</v>
      </c>
      <c r="C190" s="89" t="s">
        <v>183</v>
      </c>
      <c r="D190" s="89" t="s">
        <v>158</v>
      </c>
      <c r="E190" s="89" t="s">
        <v>427</v>
      </c>
      <c r="F190" s="89"/>
      <c r="G190" s="20">
        <f>SUM(G191)</f>
        <v>364.8</v>
      </c>
      <c r="H190" s="90">
        <f>SUM(H191)</f>
        <v>0</v>
      </c>
      <c r="I190" s="90">
        <f>SUM(I191)</f>
        <v>0</v>
      </c>
      <c r="J190" s="90">
        <f>SUM(J191)</f>
        <v>0</v>
      </c>
      <c r="K190" s="90">
        <f>SUM(K191)</f>
        <v>364.8</v>
      </c>
      <c r="O190" s="99"/>
    </row>
    <row r="191" spans="1:15" ht="12.75">
      <c r="A191" s="35"/>
      <c r="B191" s="25" t="s">
        <v>312</v>
      </c>
      <c r="C191" s="89" t="s">
        <v>183</v>
      </c>
      <c r="D191" s="89" t="s">
        <v>158</v>
      </c>
      <c r="E191" s="89" t="s">
        <v>427</v>
      </c>
      <c r="F191" s="89" t="s">
        <v>313</v>
      </c>
      <c r="G191" s="20">
        <v>364.8</v>
      </c>
      <c r="H191" s="90">
        <f>SUM(I191+J191)</f>
        <v>0</v>
      </c>
      <c r="I191" s="90">
        <v>0</v>
      </c>
      <c r="J191" s="90">
        <v>0</v>
      </c>
      <c r="K191" s="90">
        <f>SUM(G191+H191)</f>
        <v>364.8</v>
      </c>
      <c r="O191" s="99"/>
    </row>
    <row r="192" spans="1:11" ht="12.75">
      <c r="A192" s="35"/>
      <c r="B192" s="35" t="s">
        <v>430</v>
      </c>
      <c r="C192" s="89" t="s">
        <v>183</v>
      </c>
      <c r="D192" s="89" t="s">
        <v>158</v>
      </c>
      <c r="E192" s="89" t="s">
        <v>431</v>
      </c>
      <c r="F192" s="89"/>
      <c r="G192" s="20">
        <f>SUM(G193)</f>
        <v>3084</v>
      </c>
      <c r="H192" s="20">
        <f>SUM(H202+H198)</f>
        <v>0</v>
      </c>
      <c r="I192" s="20">
        <f>SUM(I202+I198)</f>
        <v>0</v>
      </c>
      <c r="J192" s="20">
        <f>SUM(J202+J198)</f>
        <v>0</v>
      </c>
      <c r="K192" s="20">
        <f>SUM(G192+H192)</f>
        <v>3084</v>
      </c>
    </row>
    <row r="193" spans="1:11" ht="12.75">
      <c r="A193" s="35"/>
      <c r="B193" s="35" t="s">
        <v>432</v>
      </c>
      <c r="C193" s="89" t="s">
        <v>183</v>
      </c>
      <c r="D193" s="89" t="s">
        <v>158</v>
      </c>
      <c r="E193" s="89" t="s">
        <v>433</v>
      </c>
      <c r="F193" s="89"/>
      <c r="G193" s="20">
        <f>SUM(G194)</f>
        <v>3084</v>
      </c>
      <c r="H193" s="20">
        <f>SUM(H194)</f>
        <v>0</v>
      </c>
      <c r="I193" s="20">
        <f>SUM(I194)</f>
        <v>0</v>
      </c>
      <c r="J193" s="20">
        <f>SUM(J194)</f>
        <v>0</v>
      </c>
      <c r="K193" s="20">
        <f>SUM(K194)</f>
        <v>3084</v>
      </c>
    </row>
    <row r="194" spans="1:11" ht="12.75">
      <c r="A194" s="35"/>
      <c r="B194" s="35" t="s">
        <v>233</v>
      </c>
      <c r="C194" s="89" t="s">
        <v>183</v>
      </c>
      <c r="D194" s="89" t="s">
        <v>158</v>
      </c>
      <c r="E194" s="89" t="s">
        <v>434</v>
      </c>
      <c r="F194" s="89" t="s">
        <v>234</v>
      </c>
      <c r="G194" s="20">
        <v>3084</v>
      </c>
      <c r="H194" s="90">
        <v>0</v>
      </c>
      <c r="I194" s="90">
        <v>0</v>
      </c>
      <c r="J194" s="90"/>
      <c r="K194" s="20">
        <f>SUM(G194+H194)</f>
        <v>3084</v>
      </c>
    </row>
    <row r="195" spans="1:14" ht="12.75">
      <c r="A195" s="14" t="s">
        <v>198</v>
      </c>
      <c r="B195" s="14" t="s">
        <v>199</v>
      </c>
      <c r="C195" s="86" t="s">
        <v>175</v>
      </c>
      <c r="D195" s="86"/>
      <c r="E195" s="86"/>
      <c r="F195" s="86"/>
      <c r="G195" s="15">
        <f>SUM(G196)</f>
        <v>6763.8</v>
      </c>
      <c r="H195" s="15">
        <f aca="true" t="shared" si="18" ref="H195:N195">SUM(H196)</f>
        <v>0</v>
      </c>
      <c r="I195" s="15">
        <f t="shared" si="18"/>
        <v>0</v>
      </c>
      <c r="J195" s="15">
        <f t="shared" si="18"/>
        <v>0</v>
      </c>
      <c r="K195" s="15">
        <f t="shared" si="18"/>
        <v>6763.8</v>
      </c>
      <c r="L195" s="15">
        <f t="shared" si="18"/>
        <v>0</v>
      </c>
      <c r="M195" s="15">
        <f t="shared" si="18"/>
        <v>0</v>
      </c>
      <c r="N195" s="15">
        <f t="shared" si="18"/>
        <v>0</v>
      </c>
    </row>
    <row r="196" spans="1:11" ht="12.75">
      <c r="A196" s="35"/>
      <c r="B196" s="3" t="s">
        <v>200</v>
      </c>
      <c r="C196" s="89" t="s">
        <v>175</v>
      </c>
      <c r="D196" s="89" t="s">
        <v>171</v>
      </c>
      <c r="E196" s="89"/>
      <c r="F196" s="89"/>
      <c r="G196" s="20">
        <f>SUM(G197+G206)</f>
        <v>6763.8</v>
      </c>
      <c r="H196" s="20">
        <f>SUM(H197+H206)</f>
        <v>0</v>
      </c>
      <c r="I196" s="20">
        <f>SUM(I197+I206)</f>
        <v>0</v>
      </c>
      <c r="J196" s="20">
        <f>SUM(J197+J206)</f>
        <v>0</v>
      </c>
      <c r="K196" s="20">
        <f>SUM(K197+K206)</f>
        <v>6763.8</v>
      </c>
    </row>
    <row r="197" spans="1:11" ht="51.75" customHeight="1">
      <c r="A197" s="35"/>
      <c r="B197" s="35" t="s">
        <v>435</v>
      </c>
      <c r="C197" s="89" t="s">
        <v>175</v>
      </c>
      <c r="D197" s="89" t="s">
        <v>171</v>
      </c>
      <c r="E197" s="89" t="s">
        <v>436</v>
      </c>
      <c r="F197" s="89"/>
      <c r="G197" s="20">
        <f>SUM(G198+G201)</f>
        <v>1218.2</v>
      </c>
      <c r="H197" s="20">
        <v>0</v>
      </c>
      <c r="I197" s="20">
        <v>0</v>
      </c>
      <c r="J197" s="20">
        <f>SUM(J198+J201)</f>
        <v>0</v>
      </c>
      <c r="K197" s="20">
        <f>SUM(G197+H197)</f>
        <v>1218.2</v>
      </c>
    </row>
    <row r="198" spans="1:11" ht="12.75">
      <c r="A198" s="35"/>
      <c r="B198" s="35" t="s">
        <v>437</v>
      </c>
      <c r="C198" s="89" t="s">
        <v>175</v>
      </c>
      <c r="D198" s="89" t="s">
        <v>171</v>
      </c>
      <c r="E198" s="89" t="s">
        <v>438</v>
      </c>
      <c r="F198" s="89"/>
      <c r="G198" s="20">
        <f>SUM(G200)</f>
        <v>281.2</v>
      </c>
      <c r="H198" s="90">
        <f>SUM(I198+J198)</f>
        <v>0</v>
      </c>
      <c r="I198" s="90">
        <f>SUM(I200)</f>
        <v>0</v>
      </c>
      <c r="J198" s="90"/>
      <c r="K198" s="90">
        <f>SUM(G198+H198)</f>
        <v>281.2</v>
      </c>
    </row>
    <row r="199" spans="1:11" ht="12.75">
      <c r="A199" s="35"/>
      <c r="B199" s="35" t="s">
        <v>439</v>
      </c>
      <c r="C199" s="89" t="s">
        <v>175</v>
      </c>
      <c r="D199" s="89" t="s">
        <v>171</v>
      </c>
      <c r="E199" s="89" t="s">
        <v>440</v>
      </c>
      <c r="F199" s="89"/>
      <c r="G199" s="20">
        <f>SUM(G200)</f>
        <v>281.2</v>
      </c>
      <c r="H199" s="20">
        <f>SUM(H200)</f>
        <v>0</v>
      </c>
      <c r="I199" s="20">
        <f>SUM(I200)</f>
        <v>0</v>
      </c>
      <c r="J199" s="20">
        <f>SUM(J200)</f>
        <v>0</v>
      </c>
      <c r="K199" s="20">
        <f>SUM(K200)</f>
        <v>281.2</v>
      </c>
    </row>
    <row r="200" spans="1:11" ht="12.75">
      <c r="A200" s="35"/>
      <c r="B200" s="35" t="s">
        <v>252</v>
      </c>
      <c r="C200" s="89" t="s">
        <v>175</v>
      </c>
      <c r="D200" s="89" t="s">
        <v>171</v>
      </c>
      <c r="E200" s="89" t="s">
        <v>440</v>
      </c>
      <c r="F200" s="89" t="s">
        <v>253</v>
      </c>
      <c r="G200" s="20">
        <v>281.2</v>
      </c>
      <c r="H200" s="90">
        <f>SUM(I200+J200)</f>
        <v>0</v>
      </c>
      <c r="I200" s="90">
        <v>0</v>
      </c>
      <c r="J200" s="90"/>
      <c r="K200" s="90">
        <f>SUM(G200+H200)</f>
        <v>281.2</v>
      </c>
    </row>
    <row r="201" spans="1:11" ht="12.75">
      <c r="A201" s="35"/>
      <c r="B201" s="35" t="s">
        <v>441</v>
      </c>
      <c r="C201" s="89" t="s">
        <v>175</v>
      </c>
      <c r="D201" s="89" t="s">
        <v>171</v>
      </c>
      <c r="E201" s="89" t="s">
        <v>442</v>
      </c>
      <c r="F201" s="89"/>
      <c r="G201" s="20">
        <f>SUM(G202+G204)</f>
        <v>937</v>
      </c>
      <c r="H201" s="20">
        <f>SUM(H202+H204)</f>
        <v>0</v>
      </c>
      <c r="I201" s="20">
        <f>SUM(I202+I204)</f>
        <v>0</v>
      </c>
      <c r="J201" s="20">
        <f>SUM(J202+J204)</f>
        <v>0</v>
      </c>
      <c r="K201" s="20">
        <f>SUM(K202+K204)</f>
        <v>937</v>
      </c>
    </row>
    <row r="202" spans="1:11" ht="12.75">
      <c r="A202" s="35"/>
      <c r="B202" s="35" t="s">
        <v>443</v>
      </c>
      <c r="C202" s="89" t="s">
        <v>175</v>
      </c>
      <c r="D202" s="89" t="s">
        <v>171</v>
      </c>
      <c r="E202" s="89" t="s">
        <v>444</v>
      </c>
      <c r="F202" s="89"/>
      <c r="G202" s="20">
        <f>SUM(G203)</f>
        <v>500</v>
      </c>
      <c r="H202" s="90">
        <f>SUM(I202+J202)</f>
        <v>0</v>
      </c>
      <c r="I202" s="90">
        <f>SUM(I203)</f>
        <v>0</v>
      </c>
      <c r="J202" s="90"/>
      <c r="K202" s="90">
        <f>SUM(G202+H202)</f>
        <v>500</v>
      </c>
    </row>
    <row r="203" spans="1:11" ht="29.25" customHeight="1">
      <c r="A203" s="35"/>
      <c r="B203" s="35" t="s">
        <v>252</v>
      </c>
      <c r="C203" s="89" t="s">
        <v>175</v>
      </c>
      <c r="D203" s="89" t="s">
        <v>171</v>
      </c>
      <c r="E203" s="89" t="s">
        <v>444</v>
      </c>
      <c r="F203" s="89" t="s">
        <v>253</v>
      </c>
      <c r="G203" s="20">
        <v>500</v>
      </c>
      <c r="H203" s="90">
        <f>SUM(I203+J203)</f>
        <v>0</v>
      </c>
      <c r="I203" s="90">
        <v>0</v>
      </c>
      <c r="J203" s="90"/>
      <c r="K203" s="90">
        <f>SUM(G203+H203)</f>
        <v>500</v>
      </c>
    </row>
    <row r="204" spans="1:11" ht="46.5" customHeight="1">
      <c r="A204" s="35"/>
      <c r="B204" s="35" t="s">
        <v>445</v>
      </c>
      <c r="C204" s="89" t="s">
        <v>175</v>
      </c>
      <c r="D204" s="89" t="s">
        <v>171</v>
      </c>
      <c r="E204" s="89" t="s">
        <v>446</v>
      </c>
      <c r="F204" s="89"/>
      <c r="G204" s="20">
        <f>SUM(G205)</f>
        <v>437</v>
      </c>
      <c r="H204" s="90">
        <f>SUM(I204+J204)</f>
        <v>0</v>
      </c>
      <c r="I204" s="90">
        <f>SUM(I205)</f>
        <v>0</v>
      </c>
      <c r="J204" s="90"/>
      <c r="K204" s="90">
        <f>SUM(G204+H204)</f>
        <v>437</v>
      </c>
    </row>
    <row r="205" spans="1:11" ht="30" customHeight="1">
      <c r="A205" s="35"/>
      <c r="B205" s="35" t="s">
        <v>252</v>
      </c>
      <c r="C205" s="89" t="s">
        <v>175</v>
      </c>
      <c r="D205" s="89" t="s">
        <v>171</v>
      </c>
      <c r="E205" s="89" t="s">
        <v>446</v>
      </c>
      <c r="F205" s="89" t="s">
        <v>253</v>
      </c>
      <c r="G205" s="20">
        <v>437</v>
      </c>
      <c r="H205" s="90">
        <f>SUM(I205+J205)</f>
        <v>0</v>
      </c>
      <c r="I205" s="90">
        <v>0</v>
      </c>
      <c r="J205" s="90"/>
      <c r="K205" s="90">
        <f>SUM(G205+H205)</f>
        <v>437</v>
      </c>
    </row>
    <row r="206" spans="1:14" ht="28.5" customHeight="1">
      <c r="A206" s="35"/>
      <c r="B206" s="148" t="s">
        <v>458</v>
      </c>
      <c r="C206" s="89" t="s">
        <v>175</v>
      </c>
      <c r="D206" s="89" t="s">
        <v>171</v>
      </c>
      <c r="E206" s="131" t="s">
        <v>459</v>
      </c>
      <c r="F206" s="89"/>
      <c r="G206" s="20">
        <f>SUM(G207)</f>
        <v>5545.6</v>
      </c>
      <c r="H206" s="20">
        <f aca="true" t="shared" si="19" ref="H206:N206">SUM(H207)</f>
        <v>0</v>
      </c>
      <c r="I206" s="20">
        <f t="shared" si="19"/>
        <v>0</v>
      </c>
      <c r="J206" s="20">
        <f t="shared" si="19"/>
        <v>0</v>
      </c>
      <c r="K206" s="20">
        <f t="shared" si="19"/>
        <v>5545.6</v>
      </c>
      <c r="L206" s="20">
        <f t="shared" si="19"/>
        <v>0</v>
      </c>
      <c r="M206" s="20">
        <f t="shared" si="19"/>
        <v>0</v>
      </c>
      <c r="N206" s="20">
        <f t="shared" si="19"/>
        <v>0</v>
      </c>
    </row>
    <row r="207" spans="1:11" ht="28.5" customHeight="1">
      <c r="A207" s="35"/>
      <c r="B207" s="130" t="s">
        <v>460</v>
      </c>
      <c r="C207" s="89" t="s">
        <v>175</v>
      </c>
      <c r="D207" s="89" t="s">
        <v>171</v>
      </c>
      <c r="E207" s="131" t="s">
        <v>461</v>
      </c>
      <c r="F207" s="89"/>
      <c r="G207" s="20">
        <f>SUM(G208+G210+G212+G214)</f>
        <v>5545.6</v>
      </c>
      <c r="H207" s="20">
        <f>SUM(H208+H210+H212+H214)</f>
        <v>0</v>
      </c>
      <c r="I207" s="20">
        <f>SUM(I208+I210+I212+I214)</f>
        <v>0</v>
      </c>
      <c r="J207" s="20">
        <f>SUM(J208+J210+J212+J214)</f>
        <v>0</v>
      </c>
      <c r="K207" s="20">
        <f>SUM(K208+K210+K212+K214)</f>
        <v>5545.6</v>
      </c>
    </row>
    <row r="208" spans="1:11" ht="61.5" customHeight="1">
      <c r="A208" s="35"/>
      <c r="B208" s="91" t="s">
        <v>462</v>
      </c>
      <c r="C208" s="89" t="s">
        <v>175</v>
      </c>
      <c r="D208" s="89" t="s">
        <v>171</v>
      </c>
      <c r="E208" s="132" t="s">
        <v>463</v>
      </c>
      <c r="F208" s="89"/>
      <c r="G208" s="20">
        <f>SUM(G209)</f>
        <v>980</v>
      </c>
      <c r="H208" s="65">
        <f aca="true" t="shared" si="20" ref="H208:H216">SUM(I208+J208)</f>
        <v>0</v>
      </c>
      <c r="I208" s="65">
        <f>SUM(I209)</f>
        <v>0</v>
      </c>
      <c r="J208" s="65"/>
      <c r="K208" s="90">
        <f>SUM(G208+H208)</f>
        <v>980</v>
      </c>
    </row>
    <row r="209" spans="1:11" ht="12.75">
      <c r="A209" s="35"/>
      <c r="B209" s="35" t="s">
        <v>252</v>
      </c>
      <c r="C209" s="89" t="s">
        <v>175</v>
      </c>
      <c r="D209" s="89" t="s">
        <v>171</v>
      </c>
      <c r="E209" s="132" t="s">
        <v>463</v>
      </c>
      <c r="F209" s="89" t="s">
        <v>253</v>
      </c>
      <c r="G209" s="20">
        <v>980</v>
      </c>
      <c r="H209" s="90">
        <f t="shared" si="20"/>
        <v>0</v>
      </c>
      <c r="I209" s="90">
        <v>0</v>
      </c>
      <c r="J209" s="90"/>
      <c r="K209" s="90">
        <f>SUM(G209+H209)</f>
        <v>980</v>
      </c>
    </row>
    <row r="210" spans="1:11" ht="12.75">
      <c r="A210" s="35"/>
      <c r="B210" s="91" t="s">
        <v>464</v>
      </c>
      <c r="C210" s="89" t="s">
        <v>175</v>
      </c>
      <c r="D210" s="89" t="s">
        <v>171</v>
      </c>
      <c r="E210" s="132" t="s">
        <v>465</v>
      </c>
      <c r="F210" s="89"/>
      <c r="G210" s="20">
        <f>SUM(G211)</f>
        <v>2746.8</v>
      </c>
      <c r="H210" s="90">
        <f t="shared" si="20"/>
        <v>0</v>
      </c>
      <c r="I210" s="90">
        <f>SUM(I211)</f>
        <v>0</v>
      </c>
      <c r="J210" s="65"/>
      <c r="K210" s="90">
        <f>SUM(G210+H210)</f>
        <v>2746.8</v>
      </c>
    </row>
    <row r="211" spans="1:11" ht="12.75">
      <c r="A211" s="35"/>
      <c r="B211" s="35" t="s">
        <v>252</v>
      </c>
      <c r="C211" s="89" t="s">
        <v>175</v>
      </c>
      <c r="D211" s="89" t="s">
        <v>171</v>
      </c>
      <c r="E211" s="132" t="s">
        <v>465</v>
      </c>
      <c r="F211" s="89" t="s">
        <v>253</v>
      </c>
      <c r="G211" s="20">
        <v>2746.8</v>
      </c>
      <c r="H211" s="90">
        <f t="shared" si="20"/>
        <v>0</v>
      </c>
      <c r="I211" s="90">
        <v>0</v>
      </c>
      <c r="J211" s="90"/>
      <c r="K211" s="90">
        <f>SUM(G211+H211)</f>
        <v>2746.8</v>
      </c>
    </row>
    <row r="212" spans="1:11" ht="12.75">
      <c r="A212" s="35"/>
      <c r="B212" s="25" t="s">
        <v>467</v>
      </c>
      <c r="C212" s="89" t="s">
        <v>175</v>
      </c>
      <c r="D212" s="89" t="s">
        <v>171</v>
      </c>
      <c r="E212" s="89" t="s">
        <v>468</v>
      </c>
      <c r="F212" s="89"/>
      <c r="G212" s="20">
        <f>SUM(G213)</f>
        <v>656</v>
      </c>
      <c r="H212" s="65">
        <f t="shared" si="20"/>
        <v>0</v>
      </c>
      <c r="I212" s="90">
        <f>SUM(I213)</f>
        <v>0</v>
      </c>
      <c r="J212" s="90">
        <f>SUM(J213)</f>
        <v>0</v>
      </c>
      <c r="K212" s="90">
        <f aca="true" t="shared" si="21" ref="K212:K217">SUM(G212+H212)</f>
        <v>656</v>
      </c>
    </row>
    <row r="213" spans="1:11" ht="12.75">
      <c r="A213" s="35"/>
      <c r="B213" s="35" t="s">
        <v>466</v>
      </c>
      <c r="C213" s="89" t="s">
        <v>175</v>
      </c>
      <c r="D213" s="89" t="s">
        <v>171</v>
      </c>
      <c r="E213" s="89" t="s">
        <v>468</v>
      </c>
      <c r="F213" s="89" t="s">
        <v>253</v>
      </c>
      <c r="G213" s="20">
        <v>656</v>
      </c>
      <c r="H213" s="90">
        <f t="shared" si="20"/>
        <v>0</v>
      </c>
      <c r="I213" s="90">
        <v>0</v>
      </c>
      <c r="J213" s="90">
        <v>0</v>
      </c>
      <c r="K213" s="90">
        <f t="shared" si="21"/>
        <v>656</v>
      </c>
    </row>
    <row r="214" spans="1:11" ht="12.75">
      <c r="A214" s="35"/>
      <c r="B214" s="25" t="s">
        <v>469</v>
      </c>
      <c r="C214" s="89" t="s">
        <v>175</v>
      </c>
      <c r="D214" s="89" t="s">
        <v>171</v>
      </c>
      <c r="E214" s="89" t="s">
        <v>470</v>
      </c>
      <c r="F214" s="89"/>
      <c r="G214" s="20">
        <f>SUM(G215)</f>
        <v>1162.8</v>
      </c>
      <c r="H214" s="90">
        <f t="shared" si="20"/>
        <v>0</v>
      </c>
      <c r="I214" s="90">
        <f>SUM(I215)</f>
        <v>0</v>
      </c>
      <c r="J214" s="90">
        <f>SUM(J215)</f>
        <v>0</v>
      </c>
      <c r="K214" s="90">
        <f t="shared" si="21"/>
        <v>1162.8</v>
      </c>
    </row>
    <row r="215" spans="1:11" ht="12.75">
      <c r="A215" s="35"/>
      <c r="B215" s="35" t="s">
        <v>466</v>
      </c>
      <c r="C215" s="89" t="s">
        <v>175</v>
      </c>
      <c r="D215" s="89" t="s">
        <v>171</v>
      </c>
      <c r="E215" s="89" t="s">
        <v>470</v>
      </c>
      <c r="F215" s="89" t="s">
        <v>253</v>
      </c>
      <c r="G215" s="20">
        <v>1162.8</v>
      </c>
      <c r="H215" s="90">
        <f t="shared" si="20"/>
        <v>0</v>
      </c>
      <c r="I215" s="90">
        <v>0</v>
      </c>
      <c r="J215" s="90">
        <v>0</v>
      </c>
      <c r="K215" s="90">
        <f t="shared" si="21"/>
        <v>1162.8</v>
      </c>
    </row>
    <row r="216" spans="1:11" ht="12.75">
      <c r="A216" s="14" t="s">
        <v>201</v>
      </c>
      <c r="B216" s="14" t="s">
        <v>202</v>
      </c>
      <c r="C216" s="86" t="s">
        <v>203</v>
      </c>
      <c r="D216" s="89"/>
      <c r="E216" s="89"/>
      <c r="F216" s="89"/>
      <c r="G216" s="15">
        <f>SUM(G217)</f>
        <v>10921.2</v>
      </c>
      <c r="H216" s="90">
        <f t="shared" si="20"/>
        <v>140.7</v>
      </c>
      <c r="I216" s="83">
        <f>SUM(I217)</f>
        <v>0</v>
      </c>
      <c r="J216" s="83">
        <f>SUM(J217)</f>
        <v>140.7</v>
      </c>
      <c r="K216" s="83">
        <f t="shared" si="21"/>
        <v>11061.900000000001</v>
      </c>
    </row>
    <row r="217" spans="1:11" ht="12.75">
      <c r="A217" s="35"/>
      <c r="B217" s="35" t="s">
        <v>204</v>
      </c>
      <c r="C217" s="89" t="s">
        <v>203</v>
      </c>
      <c r="D217" s="89" t="s">
        <v>158</v>
      </c>
      <c r="E217" s="89"/>
      <c r="F217" s="89"/>
      <c r="G217" s="20">
        <f>SUM(G219)</f>
        <v>10921.2</v>
      </c>
      <c r="H217" s="20">
        <f>SUM(H219)</f>
        <v>140.7</v>
      </c>
      <c r="I217" s="20">
        <f>SUM(I219)</f>
        <v>0</v>
      </c>
      <c r="J217" s="20">
        <f>SUM(J219)</f>
        <v>140.7</v>
      </c>
      <c r="K217" s="90">
        <f t="shared" si="21"/>
        <v>11061.900000000001</v>
      </c>
    </row>
    <row r="218" spans="1:11" ht="12.75">
      <c r="A218" s="35"/>
      <c r="B218" s="35" t="s">
        <v>447</v>
      </c>
      <c r="C218" s="89" t="s">
        <v>203</v>
      </c>
      <c r="D218" s="89" t="s">
        <v>158</v>
      </c>
      <c r="E218" s="89" t="s">
        <v>448</v>
      </c>
      <c r="F218" s="89"/>
      <c r="G218" s="20">
        <v>10452.5</v>
      </c>
      <c r="H218" s="20">
        <f>SUM(H219)</f>
        <v>140.7</v>
      </c>
      <c r="I218" s="20">
        <f>SUM(I219)</f>
        <v>0</v>
      </c>
      <c r="J218" s="20">
        <f>SUM(J219)</f>
        <v>140.7</v>
      </c>
      <c r="K218" s="20">
        <v>10452.5</v>
      </c>
    </row>
    <row r="219" spans="1:14" ht="30" customHeight="1">
      <c r="A219" s="35"/>
      <c r="B219" s="35" t="s">
        <v>449</v>
      </c>
      <c r="C219" s="89" t="s">
        <v>203</v>
      </c>
      <c r="D219" s="89" t="s">
        <v>158</v>
      </c>
      <c r="E219" s="89" t="s">
        <v>450</v>
      </c>
      <c r="F219" s="89"/>
      <c r="G219" s="20">
        <f>SUM(G220+G222+G226+G224)</f>
        <v>10921.2</v>
      </c>
      <c r="H219" s="20">
        <f aca="true" t="shared" si="22" ref="H219:N219">SUM(H220+H222+H226+H224)</f>
        <v>140.7</v>
      </c>
      <c r="I219" s="20">
        <f t="shared" si="22"/>
        <v>0</v>
      </c>
      <c r="J219" s="20">
        <f t="shared" si="22"/>
        <v>140.7</v>
      </c>
      <c r="K219" s="20">
        <f t="shared" si="22"/>
        <v>11061.900000000001</v>
      </c>
      <c r="L219" s="20">
        <f t="shared" si="22"/>
        <v>0</v>
      </c>
      <c r="M219" s="20">
        <f t="shared" si="22"/>
        <v>0</v>
      </c>
      <c r="N219" s="20">
        <f t="shared" si="22"/>
        <v>0</v>
      </c>
    </row>
    <row r="220" spans="1:11" ht="15" customHeight="1">
      <c r="A220" s="35"/>
      <c r="B220" s="35" t="s">
        <v>497</v>
      </c>
      <c r="C220" s="89" t="s">
        <v>203</v>
      </c>
      <c r="D220" s="89" t="s">
        <v>158</v>
      </c>
      <c r="E220" s="89" t="s">
        <v>452</v>
      </c>
      <c r="F220" s="89"/>
      <c r="G220" s="20">
        <f>SUM(G221)</f>
        <v>2508.7</v>
      </c>
      <c r="H220" s="20">
        <f>SUM(H221)</f>
        <v>0</v>
      </c>
      <c r="I220" s="20">
        <f>SUM(I221)</f>
        <v>0</v>
      </c>
      <c r="J220" s="20">
        <f>SUM(J221)</f>
        <v>0</v>
      </c>
      <c r="K220" s="20">
        <f>SUM(K221)</f>
        <v>2508.7</v>
      </c>
    </row>
    <row r="221" spans="1:11" ht="12.75">
      <c r="A221" s="35"/>
      <c r="B221" s="35" t="s">
        <v>233</v>
      </c>
      <c r="C221" s="89" t="s">
        <v>203</v>
      </c>
      <c r="D221" s="89" t="s">
        <v>158</v>
      </c>
      <c r="E221" s="89" t="s">
        <v>452</v>
      </c>
      <c r="F221" s="89" t="s">
        <v>234</v>
      </c>
      <c r="G221" s="20">
        <v>2508.7</v>
      </c>
      <c r="H221" s="90">
        <f>SUM(I221+J221)</f>
        <v>0</v>
      </c>
      <c r="I221" s="90">
        <v>0</v>
      </c>
      <c r="J221" s="90"/>
      <c r="K221" s="90">
        <f>SUM(G221+H221)</f>
        <v>2508.7</v>
      </c>
    </row>
    <row r="222" spans="1:11" ht="31.5" customHeight="1">
      <c r="A222" s="35"/>
      <c r="B222" s="35" t="s">
        <v>424</v>
      </c>
      <c r="C222" s="89" t="s">
        <v>203</v>
      </c>
      <c r="D222" s="89" t="s">
        <v>158</v>
      </c>
      <c r="E222" s="89" t="s">
        <v>453</v>
      </c>
      <c r="F222" s="89"/>
      <c r="G222" s="20">
        <f>SUM(G223)</f>
        <v>7943.8</v>
      </c>
      <c r="H222" s="20">
        <f>SUM(H223)</f>
        <v>0</v>
      </c>
      <c r="I222" s="20">
        <f>SUM(I223)</f>
        <v>0</v>
      </c>
      <c r="J222" s="20">
        <f>SUM(J223)</f>
        <v>0</v>
      </c>
      <c r="K222" s="20">
        <f>SUM(K223)</f>
        <v>7943.8</v>
      </c>
    </row>
    <row r="223" spans="1:11" ht="12.75">
      <c r="A223" s="35"/>
      <c r="B223" s="25" t="s">
        <v>312</v>
      </c>
      <c r="C223" s="89" t="s">
        <v>203</v>
      </c>
      <c r="D223" s="89" t="s">
        <v>158</v>
      </c>
      <c r="E223" s="89" t="s">
        <v>453</v>
      </c>
      <c r="F223" s="89" t="s">
        <v>313</v>
      </c>
      <c r="G223" s="20">
        <v>7943.8</v>
      </c>
      <c r="H223" s="90">
        <f>SUM(I223+J223)</f>
        <v>0</v>
      </c>
      <c r="I223" s="90">
        <v>0</v>
      </c>
      <c r="J223" s="90">
        <v>0</v>
      </c>
      <c r="K223" s="90">
        <f aca="true" t="shared" si="23" ref="K223:K233">SUM(G223+H223)</f>
        <v>7943.8</v>
      </c>
    </row>
    <row r="224" spans="1:14" ht="30.75" customHeight="1">
      <c r="A224" s="35"/>
      <c r="B224" s="25" t="s">
        <v>454</v>
      </c>
      <c r="C224" s="89" t="s">
        <v>203</v>
      </c>
      <c r="D224" s="89" t="s">
        <v>158</v>
      </c>
      <c r="E224" s="89" t="s">
        <v>455</v>
      </c>
      <c r="F224" s="89"/>
      <c r="G224" s="20">
        <f>SUM(G225)</f>
        <v>0</v>
      </c>
      <c r="H224" s="20">
        <f aca="true" t="shared" si="24" ref="H224:N224">SUM(H225)</f>
        <v>140.7</v>
      </c>
      <c r="I224" s="20">
        <f t="shared" si="24"/>
        <v>0</v>
      </c>
      <c r="J224" s="20">
        <f t="shared" si="24"/>
        <v>140.7</v>
      </c>
      <c r="K224" s="20">
        <f t="shared" si="24"/>
        <v>140.7</v>
      </c>
      <c r="L224" s="20">
        <f t="shared" si="24"/>
        <v>0</v>
      </c>
      <c r="M224" s="20">
        <f t="shared" si="24"/>
        <v>0</v>
      </c>
      <c r="N224" s="20">
        <f t="shared" si="24"/>
        <v>0</v>
      </c>
    </row>
    <row r="225" spans="1:11" ht="12.75">
      <c r="A225" s="35"/>
      <c r="B225" s="25" t="s">
        <v>312</v>
      </c>
      <c r="C225" s="89" t="s">
        <v>203</v>
      </c>
      <c r="D225" s="89" t="s">
        <v>158</v>
      </c>
      <c r="E225" s="89" t="s">
        <v>455</v>
      </c>
      <c r="F225" s="89" t="s">
        <v>313</v>
      </c>
      <c r="G225" s="20">
        <v>0</v>
      </c>
      <c r="H225" s="90">
        <f>SUM(I225+J225)</f>
        <v>140.7</v>
      </c>
      <c r="I225" s="90">
        <v>0</v>
      </c>
      <c r="J225" s="90">
        <v>140.7</v>
      </c>
      <c r="K225" s="90">
        <f>SUM(G225+H225)</f>
        <v>140.7</v>
      </c>
    </row>
    <row r="226" spans="1:11" ht="16.5" customHeight="1">
      <c r="A226" s="35"/>
      <c r="B226" s="35" t="s">
        <v>456</v>
      </c>
      <c r="C226" s="89" t="s">
        <v>203</v>
      </c>
      <c r="D226" s="89" t="s">
        <v>158</v>
      </c>
      <c r="E226" s="89" t="s">
        <v>457</v>
      </c>
      <c r="F226" s="89"/>
      <c r="G226" s="20">
        <f>SUM(G227)</f>
        <v>468.7</v>
      </c>
      <c r="H226" s="20">
        <f>SUM(H227)</f>
        <v>0</v>
      </c>
      <c r="I226" s="20">
        <f>SUM(I227)</f>
        <v>0</v>
      </c>
      <c r="J226" s="20">
        <f>SUM(J227)</f>
        <v>0</v>
      </c>
      <c r="K226" s="20">
        <f>SUM(K227)</f>
        <v>468.7</v>
      </c>
    </row>
    <row r="227" spans="1:11" ht="12.75">
      <c r="A227" s="35"/>
      <c r="B227" s="25" t="s">
        <v>312</v>
      </c>
      <c r="C227" s="89" t="s">
        <v>203</v>
      </c>
      <c r="D227" s="89" t="s">
        <v>158</v>
      </c>
      <c r="E227" s="89" t="s">
        <v>457</v>
      </c>
      <c r="F227" s="89" t="s">
        <v>313</v>
      </c>
      <c r="G227" s="20">
        <v>468.7</v>
      </c>
      <c r="H227" s="90">
        <f>SUM(I227+J227)</f>
        <v>0</v>
      </c>
      <c r="I227" s="90">
        <v>0</v>
      </c>
      <c r="J227" s="90">
        <v>0</v>
      </c>
      <c r="K227" s="90">
        <f>SUM(G227+H227)</f>
        <v>468.7</v>
      </c>
    </row>
    <row r="228" spans="1:11" ht="12.75">
      <c r="A228" s="149" t="s">
        <v>205</v>
      </c>
      <c r="B228" s="14" t="s">
        <v>206</v>
      </c>
      <c r="C228" s="86" t="s">
        <v>168</v>
      </c>
      <c r="D228" s="86"/>
      <c r="E228" s="86"/>
      <c r="F228" s="86"/>
      <c r="G228" s="15">
        <f aca="true" t="shared" si="25" ref="G228:I232">SUM(G229)</f>
        <v>600</v>
      </c>
      <c r="H228" s="83">
        <f t="shared" si="25"/>
        <v>0</v>
      </c>
      <c r="I228" s="83">
        <f t="shared" si="25"/>
        <v>0</v>
      </c>
      <c r="J228" s="83"/>
      <c r="K228" s="83">
        <f t="shared" si="23"/>
        <v>600</v>
      </c>
    </row>
    <row r="229" spans="1:11" ht="12.75">
      <c r="A229" s="133"/>
      <c r="B229" s="35" t="s">
        <v>498</v>
      </c>
      <c r="C229" s="89" t="s">
        <v>168</v>
      </c>
      <c r="D229" s="89" t="s">
        <v>158</v>
      </c>
      <c r="E229" s="89"/>
      <c r="F229" s="89"/>
      <c r="G229" s="20">
        <f>SUM(G231)</f>
        <v>600</v>
      </c>
      <c r="H229" s="90">
        <f>SUM(H231)</f>
        <v>0</v>
      </c>
      <c r="I229" s="90">
        <f>SUM(I231)</f>
        <v>0</v>
      </c>
      <c r="J229" s="90"/>
      <c r="K229" s="90">
        <f t="shared" si="23"/>
        <v>600</v>
      </c>
    </row>
    <row r="230" spans="1:11" ht="12.75">
      <c r="A230" s="133"/>
      <c r="B230" s="35" t="s">
        <v>324</v>
      </c>
      <c r="C230" s="89" t="s">
        <v>168</v>
      </c>
      <c r="D230" s="89" t="s">
        <v>158</v>
      </c>
      <c r="E230" s="89" t="s">
        <v>325</v>
      </c>
      <c r="F230" s="89"/>
      <c r="G230" s="20">
        <f t="shared" si="25"/>
        <v>600</v>
      </c>
      <c r="H230" s="90">
        <f t="shared" si="25"/>
        <v>0</v>
      </c>
      <c r="I230" s="90">
        <f t="shared" si="25"/>
        <v>0</v>
      </c>
      <c r="J230" s="90"/>
      <c r="K230" s="90">
        <f>SUM(G230+H230)</f>
        <v>600</v>
      </c>
    </row>
    <row r="231" spans="1:11" ht="12.75">
      <c r="A231" s="133"/>
      <c r="B231" s="35" t="s">
        <v>499</v>
      </c>
      <c r="C231" s="89" t="s">
        <v>168</v>
      </c>
      <c r="D231" s="89" t="s">
        <v>158</v>
      </c>
      <c r="E231" s="89" t="s">
        <v>327</v>
      </c>
      <c r="F231" s="89"/>
      <c r="G231" s="20">
        <f t="shared" si="25"/>
        <v>600</v>
      </c>
      <c r="H231" s="90">
        <f t="shared" si="25"/>
        <v>0</v>
      </c>
      <c r="I231" s="90">
        <f t="shared" si="25"/>
        <v>0</v>
      </c>
      <c r="J231" s="90"/>
      <c r="K231" s="90">
        <f t="shared" si="23"/>
        <v>600</v>
      </c>
    </row>
    <row r="232" spans="1:11" ht="12.75">
      <c r="A232" s="133"/>
      <c r="B232" s="35" t="s">
        <v>328</v>
      </c>
      <c r="C232" s="89" t="s">
        <v>168</v>
      </c>
      <c r="D232" s="89" t="s">
        <v>158</v>
      </c>
      <c r="E232" s="89" t="s">
        <v>329</v>
      </c>
      <c r="F232" s="89"/>
      <c r="G232" s="20">
        <f t="shared" si="25"/>
        <v>600</v>
      </c>
      <c r="H232" s="90">
        <f t="shared" si="25"/>
        <v>0</v>
      </c>
      <c r="I232" s="90">
        <f t="shared" si="25"/>
        <v>0</v>
      </c>
      <c r="J232" s="90"/>
      <c r="K232" s="90">
        <f t="shared" si="23"/>
        <v>600</v>
      </c>
    </row>
    <row r="233" spans="1:11" ht="12.75">
      <c r="A233" s="133"/>
      <c r="B233" s="35" t="s">
        <v>330</v>
      </c>
      <c r="C233" s="89" t="s">
        <v>168</v>
      </c>
      <c r="D233" s="89" t="s">
        <v>158</v>
      </c>
      <c r="E233" s="89" t="s">
        <v>329</v>
      </c>
      <c r="F233" s="89" t="s">
        <v>331</v>
      </c>
      <c r="G233" s="20">
        <v>600</v>
      </c>
      <c r="H233" s="90">
        <f>SUM(I233+J233)</f>
        <v>0</v>
      </c>
      <c r="I233" s="90">
        <v>0</v>
      </c>
      <c r="J233" s="90"/>
      <c r="K233" s="90">
        <f t="shared" si="23"/>
        <v>600</v>
      </c>
    </row>
    <row r="234" spans="1:11" ht="15.75" customHeight="1">
      <c r="A234" s="133"/>
      <c r="B234" s="96"/>
      <c r="C234" s="60"/>
      <c r="D234" s="89"/>
      <c r="E234" s="22"/>
      <c r="F234" s="126"/>
      <c r="G234" s="150"/>
      <c r="H234" s="150"/>
      <c r="I234" s="126"/>
      <c r="J234" s="99"/>
      <c r="K234" s="99"/>
    </row>
    <row r="235" spans="1:11" ht="15.75" customHeight="1">
      <c r="A235" s="133"/>
      <c r="B235" s="96"/>
      <c r="C235" s="133"/>
      <c r="D235" s="134"/>
      <c r="E235" s="133"/>
      <c r="F235" s="135"/>
      <c r="G235" s="136"/>
      <c r="H235" s="136"/>
      <c r="I235" s="135"/>
      <c r="J235" s="99"/>
      <c r="K235" s="99"/>
    </row>
    <row r="236" spans="1:11" ht="12.75" customHeight="1">
      <c r="A236" s="100" t="s">
        <v>128</v>
      </c>
      <c r="B236" s="100"/>
      <c r="C236" s="100"/>
      <c r="D236" s="137"/>
      <c r="E236" s="113"/>
      <c r="F236" s="138"/>
      <c r="G236" s="138"/>
      <c r="H236" s="138"/>
      <c r="I236" s="138"/>
      <c r="J236" s="99"/>
      <c r="K236" s="99"/>
    </row>
    <row r="237" spans="1:11" ht="12.75">
      <c r="A237" s="106" t="s">
        <v>477</v>
      </c>
      <c r="B237" s="106"/>
      <c r="C237" s="103"/>
      <c r="D237" s="137"/>
      <c r="E237" s="113"/>
      <c r="F237" s="138"/>
      <c r="G237" s="138"/>
      <c r="H237" s="138"/>
      <c r="I237" s="138"/>
      <c r="J237" s="99"/>
      <c r="K237" s="99"/>
    </row>
    <row r="238" spans="1:11" ht="18.75" customHeight="1">
      <c r="A238" s="106" t="s">
        <v>500</v>
      </c>
      <c r="B238" s="106"/>
      <c r="C238" s="106"/>
      <c r="D238" s="106"/>
      <c r="E238" s="106"/>
      <c r="F238" s="106"/>
      <c r="G238" s="106"/>
      <c r="H238" s="106"/>
      <c r="I238" s="106"/>
      <c r="J238" s="106"/>
      <c r="K238" s="106"/>
    </row>
    <row r="239" spans="1:11" ht="12.75">
      <c r="A239"/>
      <c r="B239"/>
      <c r="C239"/>
      <c r="D239"/>
      <c r="E239"/>
      <c r="F239"/>
      <c r="G239"/>
      <c r="H239"/>
      <c r="I239"/>
      <c r="J239" s="99"/>
      <c r="K239" s="99"/>
    </row>
    <row r="240" spans="1:11" ht="12.75">
      <c r="A240"/>
      <c r="B240"/>
      <c r="C240"/>
      <c r="D240"/>
      <c r="E240"/>
      <c r="F240"/>
      <c r="G240"/>
      <c r="H240"/>
      <c r="I240"/>
      <c r="J240" s="99"/>
      <c r="K240" s="99"/>
    </row>
    <row r="241" spans="1:11" ht="12.75">
      <c r="A241"/>
      <c r="B241"/>
      <c r="C241"/>
      <c r="D241"/>
      <c r="E241"/>
      <c r="F241"/>
      <c r="G241"/>
      <c r="H241"/>
      <c r="I241"/>
      <c r="J241" s="99"/>
      <c r="K241" s="99"/>
    </row>
    <row r="242" spans="1:11" ht="12.75">
      <c r="A242"/>
      <c r="B242"/>
      <c r="C242"/>
      <c r="D242"/>
      <c r="E242"/>
      <c r="F242"/>
      <c r="G242"/>
      <c r="H242"/>
      <c r="I242"/>
      <c r="J242" s="99"/>
      <c r="K242" s="99"/>
    </row>
    <row r="243" spans="1:11" ht="12.75">
      <c r="A243"/>
      <c r="B243"/>
      <c r="C243"/>
      <c r="D243"/>
      <c r="E243"/>
      <c r="F243"/>
      <c r="G243"/>
      <c r="H243"/>
      <c r="I243"/>
      <c r="J243" s="99"/>
      <c r="K243" s="99"/>
    </row>
    <row r="244" spans="1:11" ht="12.75">
      <c r="A244"/>
      <c r="B244"/>
      <c r="C244"/>
      <c r="D244"/>
      <c r="E244"/>
      <c r="F244"/>
      <c r="G244"/>
      <c r="H244"/>
      <c r="I244"/>
      <c r="J244" s="99"/>
      <c r="K244" s="99"/>
    </row>
    <row r="245" spans="1:11" ht="12.75">
      <c r="A245"/>
      <c r="B245"/>
      <c r="C245"/>
      <c r="D245"/>
      <c r="E245"/>
      <c r="F245"/>
      <c r="G245"/>
      <c r="H245"/>
      <c r="I245"/>
      <c r="J245" s="99"/>
      <c r="K245" s="99"/>
    </row>
    <row r="246" spans="1:11" ht="12.75">
      <c r="A246"/>
      <c r="B246"/>
      <c r="C246"/>
      <c r="D246"/>
      <c r="E246"/>
      <c r="F246"/>
      <c r="G246"/>
      <c r="H246"/>
      <c r="I246"/>
      <c r="J246" s="99"/>
      <c r="K246" s="99"/>
    </row>
    <row r="247" spans="1:11" ht="12.7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</row>
    <row r="248" spans="1:11" ht="12.7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</row>
    <row r="249" spans="1:11" ht="12.7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</row>
    <row r="250" spans="1:11" ht="12.7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</row>
    <row r="251" spans="1:11" ht="12.7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</row>
    <row r="252" spans="1:11" ht="12.7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</row>
    <row r="253" spans="1:11" ht="12.7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</row>
    <row r="254" spans="1:11" ht="12.7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</row>
    <row r="255" spans="1:11" ht="12.7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</row>
    <row r="256" spans="1:11" ht="12.7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</row>
    <row r="257" spans="1:11" ht="12.7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</row>
    <row r="258" spans="1:11" ht="12.7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</row>
    <row r="259" spans="1:11" ht="12.7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</row>
    <row r="260" spans="1:11" ht="12.7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</row>
    <row r="261" spans="1:11" ht="12.7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</row>
    <row r="262" spans="1:11" ht="12.7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</row>
    <row r="263" spans="1:11" ht="12.7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</row>
    <row r="264" spans="1:11" ht="12.7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</row>
    <row r="265" spans="1:11" ht="12.7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</row>
    <row r="266" spans="1:11" ht="12.7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</row>
    <row r="267" spans="1:11" ht="12.7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</row>
    <row r="268" spans="1:11" ht="12.7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</row>
    <row r="269" spans="1:11" ht="12.7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</row>
    <row r="270" spans="1:11" ht="12.7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</row>
    <row r="271" spans="1:11" ht="12.7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</row>
    <row r="272" spans="1:11" ht="12.7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</row>
    <row r="273" spans="1:11" ht="12.7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</row>
    <row r="274" spans="1:11" ht="12.7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</row>
    <row r="275" spans="1:11" ht="12.7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</row>
    <row r="276" spans="1:11" ht="12.7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</row>
    <row r="277" spans="1:11" ht="12.7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</row>
    <row r="278" spans="1:11" ht="12.7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</row>
    <row r="279" spans="1:11" ht="12.7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</row>
    <row r="280" spans="1:11" ht="12.7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</row>
    <row r="281" spans="1:11" ht="12.7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</row>
    <row r="282" spans="1:11" ht="12.7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</row>
    <row r="283" spans="1:11" ht="12.7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</row>
    <row r="284" spans="1:11" ht="12.7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</row>
    <row r="285" spans="1:11" ht="12.7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</row>
    <row r="286" spans="1:11" ht="12.7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</row>
    <row r="287" spans="1:11" ht="12.7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</row>
    <row r="288" spans="1:11" ht="12.7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</row>
    <row r="289" spans="1:11" ht="12.7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</row>
    <row r="290" spans="1:11" ht="12.7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</row>
    <row r="291" spans="1:11" ht="12.7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</row>
    <row r="292" spans="1:11" ht="12.7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</row>
    <row r="293" spans="1:11" ht="12.7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</row>
    <row r="294" spans="1:11" ht="12.7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</row>
    <row r="295" spans="1:11" ht="12.7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</row>
    <row r="296" spans="1:11" ht="12.7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</row>
    <row r="297" spans="1:11" ht="12.7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</row>
    <row r="298" spans="1:11" ht="12.7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</row>
    <row r="299" spans="1:11" ht="12.7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</row>
    <row r="300" spans="1:11" ht="12.7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</row>
    <row r="301" spans="1:11" ht="12.7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</row>
    <row r="302" spans="1:11" ht="12.7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</row>
    <row r="303" spans="1:11" ht="12.7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</row>
    <row r="304" spans="1:11" ht="12.7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</row>
    <row r="305" spans="1:11" ht="12.7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</row>
    <row r="306" spans="1:11" ht="12.7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</row>
    <row r="307" spans="1:11" ht="12.7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</row>
    <row r="308" spans="1:11" ht="12.7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</row>
    <row r="309" spans="1:11" ht="12.7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</row>
    <row r="310" spans="1:11" ht="12.7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</row>
    <row r="311" spans="1:11" ht="12.7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</row>
    <row r="312" spans="1:11" ht="12.7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</row>
    <row r="313" spans="1:11" ht="12.7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</row>
    <row r="314" spans="1:11" ht="12.7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</row>
    <row r="315" spans="1:11" ht="12.7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</row>
    <row r="316" spans="1:11" ht="12.7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</row>
    <row r="317" spans="1:11" ht="12.7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</row>
    <row r="318" spans="1:11" ht="12.7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</row>
    <row r="319" spans="1:11" ht="12.7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</row>
    <row r="320" spans="1:11" ht="12.7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</row>
    <row r="321" spans="1:11" ht="12.7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</row>
    <row r="322" spans="1:11" ht="12.7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</row>
    <row r="323" spans="1:11" ht="12.7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</row>
    <row r="324" spans="1:11" ht="12.7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</row>
    <row r="325" spans="1:11" ht="12.7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</row>
    <row r="326" spans="1:11" ht="12.7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</row>
    <row r="327" spans="1:11" ht="12.7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</row>
    <row r="328" spans="1:11" ht="12.7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</row>
    <row r="329" spans="1:11" ht="12.7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</row>
    <row r="330" spans="1:11" ht="12.7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</row>
    <row r="331" spans="1:11" ht="12.7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</row>
    <row r="332" spans="1:11" ht="12.7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</row>
    <row r="333" spans="1:11" ht="12.7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</row>
    <row r="334" spans="1:11" ht="12.7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</row>
    <row r="335" spans="1:11" ht="12.7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</row>
    <row r="336" spans="1:11" ht="12.7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</row>
    <row r="337" spans="1:11" ht="12.7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</row>
    <row r="338" spans="1:11" ht="12.7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</row>
    <row r="339" spans="1:11" ht="12.7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</row>
    <row r="340" spans="1:11" ht="12.7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</row>
    <row r="341" spans="1:11" ht="12.7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</row>
    <row r="342" spans="1:11" ht="12.7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</row>
    <row r="343" spans="1:11" ht="12.7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</row>
    <row r="344" spans="1:11" ht="12.7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</row>
    <row r="345" spans="1:11" ht="12.7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</row>
    <row r="346" spans="1:11" ht="12.7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</row>
    <row r="347" spans="1:11" ht="12.7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</row>
    <row r="348" spans="1:11" ht="12.7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</row>
    <row r="349" spans="1:11" ht="12.7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</row>
    <row r="350" spans="1:11" ht="12.7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</row>
    <row r="351" spans="1:11" ht="12.7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</row>
    <row r="352" spans="1:11" ht="12.7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</row>
    <row r="353" spans="1:11" ht="12.7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</row>
    <row r="354" spans="1:11" ht="12.7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</row>
    <row r="355" spans="1:11" ht="12.7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</row>
    <row r="356" spans="1:11" ht="12.7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</row>
    <row r="357" spans="1:11" ht="12.7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</row>
    <row r="358" spans="1:11" ht="12.7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</row>
    <row r="359" spans="1:11" ht="12.7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</row>
    <row r="360" spans="1:11" ht="12.7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</row>
    <row r="361" spans="1:11" ht="12.7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</row>
    <row r="362" spans="1:11" ht="12.7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</row>
    <row r="363" spans="1:11" ht="12.7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</row>
    <row r="364" spans="1:11" ht="12.7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</row>
    <row r="365" spans="1:11" ht="12.7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</row>
    <row r="366" spans="1:11" ht="12.7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</row>
  </sheetData>
  <sheetProtection selectLockedCells="1" selectUnlockedCells="1"/>
  <mergeCells count="17">
    <mergeCell ref="B1:K1"/>
    <mergeCell ref="B2:K2"/>
    <mergeCell ref="B3:K3"/>
    <mergeCell ref="B4:K4"/>
    <mergeCell ref="B5:K5"/>
    <mergeCell ref="B7:K7"/>
    <mergeCell ref="B8:K8"/>
    <mergeCell ref="B9:K9"/>
    <mergeCell ref="B10:K10"/>
    <mergeCell ref="B11:K11"/>
    <mergeCell ref="A13:K13"/>
    <mergeCell ref="A14:K14"/>
    <mergeCell ref="A15:K15"/>
    <mergeCell ref="E16:K16"/>
    <mergeCell ref="A236:B236"/>
    <mergeCell ref="A237:B237"/>
    <mergeCell ref="A238:K238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0">
      <selection activeCell="E34" sqref="E34"/>
    </sheetView>
  </sheetViews>
  <sheetFormatPr defaultColWidth="9.00390625" defaultRowHeight="12.75"/>
  <cols>
    <col min="3" max="3" width="9.25390625" style="0" customWidth="1"/>
    <col min="4" max="4" width="49.375" style="0" customWidth="1"/>
    <col min="5" max="5" width="9.375" style="0" customWidth="1"/>
  </cols>
  <sheetData>
    <row r="1" spans="4:5" ht="16.5" customHeight="1">
      <c r="D1" s="1" t="s">
        <v>210</v>
      </c>
      <c r="E1" s="1"/>
    </row>
    <row r="2" spans="1:5" ht="17.25" customHeight="1">
      <c r="A2" s="1" t="s">
        <v>1</v>
      </c>
      <c r="B2" s="1"/>
      <c r="C2" s="1"/>
      <c r="D2" s="1"/>
      <c r="E2" s="1"/>
    </row>
    <row r="3" spans="1:5" ht="15.75" customHeight="1">
      <c r="A3" s="1" t="s">
        <v>2</v>
      </c>
      <c r="B3" s="1"/>
      <c r="C3" s="1"/>
      <c r="D3" s="1"/>
      <c r="E3" s="1"/>
    </row>
    <row r="4" spans="1:5" ht="12.75">
      <c r="A4" s="1" t="s">
        <v>3</v>
      </c>
      <c r="B4" s="1"/>
      <c r="C4" s="1"/>
      <c r="D4" s="1"/>
      <c r="E4" s="1"/>
    </row>
    <row r="5" spans="1:5" ht="17.25" customHeight="1">
      <c r="A5" s="1" t="s">
        <v>4</v>
      </c>
      <c r="B5" s="1"/>
      <c r="C5" s="1"/>
      <c r="D5" s="1"/>
      <c r="E5" s="1"/>
    </row>
    <row r="6" ht="6.75" customHeight="1"/>
    <row r="7" spans="4:5" ht="18" customHeight="1">
      <c r="D7" s="1" t="s">
        <v>501</v>
      </c>
      <c r="E7" s="1"/>
    </row>
    <row r="8" spans="1:10" ht="15.75" customHeight="1">
      <c r="A8" s="1" t="s">
        <v>1</v>
      </c>
      <c r="B8" s="1"/>
      <c r="C8" s="1"/>
      <c r="D8" s="1"/>
      <c r="E8" s="1"/>
      <c r="F8" s="151"/>
      <c r="G8" s="4"/>
      <c r="H8" s="4"/>
      <c r="I8" s="4"/>
      <c r="J8" s="4"/>
    </row>
    <row r="9" spans="1:10" ht="16.5" customHeight="1">
      <c r="A9" s="1" t="s">
        <v>2</v>
      </c>
      <c r="B9" s="1"/>
      <c r="C9" s="1"/>
      <c r="D9" s="1"/>
      <c r="E9" s="1"/>
      <c r="F9" s="4"/>
      <c r="G9" s="4"/>
      <c r="H9" s="4"/>
      <c r="I9" s="4"/>
      <c r="J9" s="4"/>
    </row>
    <row r="10" spans="1:10" ht="15" customHeight="1">
      <c r="A10" s="1" t="s">
        <v>3</v>
      </c>
      <c r="B10" s="1"/>
      <c r="C10" s="1"/>
      <c r="D10" s="1"/>
      <c r="E10" s="1"/>
      <c r="F10" s="4"/>
      <c r="G10" s="4"/>
      <c r="H10" s="4"/>
      <c r="I10" s="4"/>
      <c r="J10" s="4"/>
    </row>
    <row r="11" spans="1:10" ht="17.25" customHeight="1">
      <c r="A11" s="1" t="s">
        <v>6</v>
      </c>
      <c r="B11" s="1"/>
      <c r="C11" s="1"/>
      <c r="D11" s="1"/>
      <c r="E11" s="1"/>
      <c r="F11" s="4"/>
      <c r="G11" s="4"/>
      <c r="H11" s="4"/>
      <c r="I11" s="4"/>
      <c r="J11" s="4"/>
    </row>
    <row r="12" spans="1:10" ht="4.5" customHeight="1">
      <c r="A12" s="5"/>
      <c r="B12" s="5"/>
      <c r="C12" s="5"/>
      <c r="D12" s="5"/>
      <c r="E12" s="5"/>
      <c r="F12" s="4"/>
      <c r="G12" s="4"/>
      <c r="H12" s="4"/>
      <c r="I12" s="4"/>
      <c r="J12" s="4"/>
    </row>
    <row r="13" spans="1:5" ht="15.75" customHeight="1">
      <c r="A13" s="140" t="s">
        <v>502</v>
      </c>
      <c r="B13" s="140"/>
      <c r="C13" s="140"/>
      <c r="D13" s="140"/>
      <c r="E13" s="140"/>
    </row>
    <row r="14" spans="1:5" ht="18.75" customHeight="1">
      <c r="A14" s="77" t="s">
        <v>503</v>
      </c>
      <c r="B14" s="77"/>
      <c r="C14" s="77"/>
      <c r="D14" s="77"/>
      <c r="E14" s="77"/>
    </row>
    <row r="15" spans="1:5" ht="18.75" customHeight="1">
      <c r="A15" s="77" t="s">
        <v>504</v>
      </c>
      <c r="B15" s="77"/>
      <c r="C15" s="77"/>
      <c r="D15" s="77"/>
      <c r="E15" s="77"/>
    </row>
    <row r="16" spans="1:5" ht="15.75" customHeight="1">
      <c r="A16" s="140" t="s">
        <v>505</v>
      </c>
      <c r="B16" s="140"/>
      <c r="C16" s="140"/>
      <c r="D16" s="140"/>
      <c r="E16" s="140"/>
    </row>
    <row r="17" spans="1:5" ht="15" customHeight="1">
      <c r="A17" s="152"/>
      <c r="B17" s="152"/>
      <c r="C17" s="152"/>
      <c r="D17" s="153" t="s">
        <v>506</v>
      </c>
      <c r="E17" s="153"/>
    </row>
    <row r="18" spans="1:5" ht="25.5" customHeight="1">
      <c r="A18" s="154" t="s">
        <v>507</v>
      </c>
      <c r="B18" s="154"/>
      <c r="C18" s="154"/>
      <c r="D18" s="155" t="s">
        <v>508</v>
      </c>
      <c r="E18" s="156" t="s">
        <v>12</v>
      </c>
    </row>
    <row r="19" spans="1:5" ht="30.75" customHeight="1">
      <c r="A19" s="14"/>
      <c r="B19" s="14"/>
      <c r="C19" s="14"/>
      <c r="D19" s="157" t="s">
        <v>509</v>
      </c>
      <c r="E19" s="83">
        <f>SUM(E25+E20)</f>
        <v>-4817.3000000000175</v>
      </c>
    </row>
    <row r="20" spans="1:5" ht="31.5" customHeight="1">
      <c r="A20" s="158" t="s">
        <v>510</v>
      </c>
      <c r="B20" s="158"/>
      <c r="C20" s="158"/>
      <c r="D20" s="157" t="s">
        <v>511</v>
      </c>
      <c r="E20" s="90">
        <f>SUM(E21-E23)</f>
        <v>-10000</v>
      </c>
    </row>
    <row r="21" spans="1:5" ht="31.5" customHeight="1">
      <c r="A21" s="38" t="s">
        <v>512</v>
      </c>
      <c r="B21" s="38"/>
      <c r="C21" s="38"/>
      <c r="D21" s="92" t="s">
        <v>513</v>
      </c>
      <c r="E21" s="90">
        <v>0</v>
      </c>
    </row>
    <row r="22" spans="1:5" ht="47.25" customHeight="1">
      <c r="A22" s="38" t="s">
        <v>514</v>
      </c>
      <c r="B22" s="38"/>
      <c r="C22" s="38"/>
      <c r="D22" s="92" t="s">
        <v>515</v>
      </c>
      <c r="E22" s="90">
        <v>0</v>
      </c>
    </row>
    <row r="23" spans="1:5" ht="32.25" customHeight="1">
      <c r="A23" s="38" t="s">
        <v>516</v>
      </c>
      <c r="B23" s="38"/>
      <c r="C23" s="38"/>
      <c r="D23" s="92" t="s">
        <v>517</v>
      </c>
      <c r="E23" s="90">
        <v>10000</v>
      </c>
    </row>
    <row r="24" spans="1:5" ht="45" customHeight="1">
      <c r="A24" s="38" t="s">
        <v>518</v>
      </c>
      <c r="B24" s="38"/>
      <c r="C24" s="38"/>
      <c r="D24" s="92" t="s">
        <v>519</v>
      </c>
      <c r="E24" s="90">
        <v>10000</v>
      </c>
    </row>
    <row r="25" spans="1:5" ht="31.5" customHeight="1">
      <c r="A25" s="159" t="s">
        <v>520</v>
      </c>
      <c r="B25" s="159"/>
      <c r="C25" s="159"/>
      <c r="D25" s="157" t="s">
        <v>521</v>
      </c>
      <c r="E25" s="90">
        <f>SUM(E31-E29)</f>
        <v>5182.6999999999825</v>
      </c>
    </row>
    <row r="26" spans="1:5" ht="17.25" customHeight="1">
      <c r="A26" s="160" t="s">
        <v>522</v>
      </c>
      <c r="B26" s="160"/>
      <c r="C26" s="160"/>
      <c r="D26" s="92" t="s">
        <v>523</v>
      </c>
      <c r="E26" s="90">
        <f>SUM(E27)</f>
        <v>181535.6</v>
      </c>
    </row>
    <row r="27" spans="1:5" ht="17.25" customHeight="1">
      <c r="A27" s="160" t="s">
        <v>524</v>
      </c>
      <c r="B27" s="160"/>
      <c r="C27" s="160"/>
      <c r="D27" s="92" t="s">
        <v>525</v>
      </c>
      <c r="E27" s="90">
        <f>SUM(E28)</f>
        <v>181535.6</v>
      </c>
    </row>
    <row r="28" spans="1:5" ht="30" customHeight="1">
      <c r="A28" s="160" t="s">
        <v>526</v>
      </c>
      <c r="B28" s="160"/>
      <c r="C28" s="160"/>
      <c r="D28" s="92" t="s">
        <v>527</v>
      </c>
      <c r="E28" s="90">
        <f>SUM(E29)</f>
        <v>181535.6</v>
      </c>
    </row>
    <row r="29" spans="1:5" ht="31.5" customHeight="1">
      <c r="A29" s="160" t="s">
        <v>528</v>
      </c>
      <c r="B29" s="160"/>
      <c r="C29" s="160"/>
      <c r="D29" s="92" t="s">
        <v>529</v>
      </c>
      <c r="E29" s="90">
        <v>181535.6</v>
      </c>
    </row>
    <row r="30" spans="1:5" ht="15.75" customHeight="1">
      <c r="A30" s="160" t="s">
        <v>530</v>
      </c>
      <c r="B30" s="160"/>
      <c r="C30" s="160"/>
      <c r="D30" s="92" t="s">
        <v>531</v>
      </c>
      <c r="E30" s="90">
        <f>SUM(E31)</f>
        <v>186718.3</v>
      </c>
    </row>
    <row r="31" spans="1:5" ht="17.25" customHeight="1">
      <c r="A31" s="160" t="s">
        <v>532</v>
      </c>
      <c r="B31" s="160"/>
      <c r="C31" s="160"/>
      <c r="D31" s="92" t="s">
        <v>533</v>
      </c>
      <c r="E31" s="90">
        <f>SUM(E32)</f>
        <v>186718.3</v>
      </c>
    </row>
    <row r="32" spans="1:5" ht="31.5" customHeight="1">
      <c r="A32" s="160" t="s">
        <v>534</v>
      </c>
      <c r="B32" s="160"/>
      <c r="C32" s="160"/>
      <c r="D32" s="92" t="s">
        <v>535</v>
      </c>
      <c r="E32" s="90">
        <f>SUM(E33)</f>
        <v>186718.3</v>
      </c>
    </row>
    <row r="33" spans="1:5" ht="31.5" customHeight="1">
      <c r="A33" s="160" t="s">
        <v>536</v>
      </c>
      <c r="B33" s="160"/>
      <c r="C33" s="160"/>
      <c r="D33" s="92" t="s">
        <v>537</v>
      </c>
      <c r="E33" s="90">
        <v>186718.3</v>
      </c>
    </row>
    <row r="34" spans="1:5" ht="9" customHeight="1">
      <c r="A34" s="89"/>
      <c r="B34" s="89"/>
      <c r="C34" s="89"/>
      <c r="D34" s="161"/>
      <c r="E34" s="162"/>
    </row>
    <row r="35" spans="1:5" ht="5.25" customHeight="1">
      <c r="A35" s="89"/>
      <c r="B35" s="89"/>
      <c r="C35" s="89"/>
      <c r="D35" s="161"/>
      <c r="E35" s="96"/>
    </row>
    <row r="36" spans="1:5" ht="14.25" customHeight="1">
      <c r="A36" s="163" t="s">
        <v>128</v>
      </c>
      <c r="B36" s="163"/>
      <c r="C36" s="163"/>
      <c r="D36" s="163"/>
      <c r="E36" s="96"/>
    </row>
    <row r="37" spans="1:5" ht="13.5" customHeight="1">
      <c r="A37" s="106" t="s">
        <v>477</v>
      </c>
      <c r="B37" s="106"/>
      <c r="C37" s="106"/>
      <c r="D37" s="106"/>
      <c r="E37" s="164"/>
    </row>
    <row r="38" spans="1:5" ht="18.75" customHeight="1">
      <c r="A38" s="106" t="s">
        <v>500</v>
      </c>
      <c r="B38" s="106"/>
      <c r="C38" s="106"/>
      <c r="D38" s="106"/>
      <c r="E38" s="106"/>
    </row>
    <row r="39" spans="1:5" ht="12.75">
      <c r="A39" s="96"/>
      <c r="B39" s="96"/>
      <c r="C39" s="96"/>
      <c r="D39" s="96"/>
      <c r="E39" s="96"/>
    </row>
    <row r="40" spans="1:5" ht="12.75">
      <c r="A40" s="42"/>
      <c r="B40" s="42"/>
      <c r="C40" s="42"/>
      <c r="D40" s="42"/>
      <c r="E40" s="42"/>
    </row>
    <row r="41" spans="1:5" ht="12.75">
      <c r="A41" s="42"/>
      <c r="B41" s="42"/>
      <c r="C41" s="42"/>
      <c r="D41" s="42"/>
      <c r="E41" s="42"/>
    </row>
    <row r="42" spans="1:5" ht="12.75">
      <c r="A42" s="42"/>
      <c r="B42" s="42"/>
      <c r="C42" s="42"/>
      <c r="D42" s="42"/>
      <c r="E42" s="42"/>
    </row>
  </sheetData>
  <sheetProtection selectLockedCells="1" selectUnlockedCells="1"/>
  <mergeCells count="36">
    <mergeCell ref="D1:E1"/>
    <mergeCell ref="A2:E2"/>
    <mergeCell ref="A3:E3"/>
    <mergeCell ref="A4:E4"/>
    <mergeCell ref="A5:E5"/>
    <mergeCell ref="D7:E7"/>
    <mergeCell ref="A8:E8"/>
    <mergeCell ref="A9:E9"/>
    <mergeCell ref="A10:E10"/>
    <mergeCell ref="A11:E11"/>
    <mergeCell ref="A13:E13"/>
    <mergeCell ref="A14:E14"/>
    <mergeCell ref="A15:E15"/>
    <mergeCell ref="A16:E16"/>
    <mergeCell ref="D17:E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D36"/>
    <mergeCell ref="A37:D37"/>
    <mergeCell ref="A38:E38"/>
  </mergeCells>
  <printOptions/>
  <pageMargins left="1.18125" right="0.39375" top="0.5902777777777778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sidykin</dc:creator>
  <cp:keywords/>
  <dc:description/>
  <cp:lastModifiedBy>Glava</cp:lastModifiedBy>
  <cp:lastPrinted>2014-07-03T07:00:43Z</cp:lastPrinted>
  <dcterms:created xsi:type="dcterms:W3CDTF">2006-11-15T11:51:42Z</dcterms:created>
  <dcterms:modified xsi:type="dcterms:W3CDTF">2014-07-03T08:28:52Z</dcterms:modified>
  <cp:category/>
  <cp:version/>
  <cp:contentType/>
  <cp:contentStatus/>
</cp:coreProperties>
</file>