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дох1" sheetId="1" r:id="rId1"/>
    <sheet name="дох 2" sheetId="2" r:id="rId2"/>
    <sheet name="Ведом.стр.3" sheetId="3" r:id="rId3"/>
    <sheet name="расходы4" sheetId="4" r:id="rId4"/>
    <sheet name="источ.5" sheetId="5" r:id="rId5"/>
    <sheet name="Источ6" sheetId="6" r:id="rId6"/>
    <sheet name="Прогр 7" sheetId="7" r:id="rId7"/>
  </sheets>
  <definedNames/>
  <calcPr fullCalcOnLoad="1"/>
</workbook>
</file>

<file path=xl/sharedStrings.xml><?xml version="1.0" encoding="utf-8"?>
<sst xmlns="http://schemas.openxmlformats.org/spreadsheetml/2006/main" count="1547" uniqueCount="598">
  <si>
    <t xml:space="preserve">                                      ПРИЛОЖЕНИЕ № 1</t>
  </si>
  <si>
    <t xml:space="preserve">                                        к  решению Совета </t>
  </si>
  <si>
    <t xml:space="preserve">     Усть-Лабинского городского поселения</t>
  </si>
  <si>
    <t>Усть-Лабинского района</t>
  </si>
  <si>
    <t>от 03 июня 2014г. № 4 Протокол № 59</t>
  </si>
  <si>
    <t xml:space="preserve">                      Доходы бюджета Усть-Лабинского городского поселения </t>
  </si>
  <si>
    <t xml:space="preserve">  Усть-Лабинского  района по классификации доходов бюджетов                    за 2013 год</t>
  </si>
  <si>
    <t>(тыс.рублей)</t>
  </si>
  <si>
    <t>№ п/п</t>
  </si>
  <si>
    <t>Наименование показателя</t>
  </si>
  <si>
    <t>Код бюджетной классификации</t>
  </si>
  <si>
    <t xml:space="preserve">Кассовое исполнение за 2013 год </t>
  </si>
  <si>
    <t>администратора поступлений</t>
  </si>
  <si>
    <t>доходов  бюджета Усть-Лабинского городского поселения Усть-Лабинского района</t>
  </si>
  <si>
    <t>ДОХОДЫ, всего</t>
  </si>
  <si>
    <t>Федеральная служба по надзору в сфере защиты прав потребителей и благополучия человека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</si>
  <si>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</si>
  <si>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1 16 25085 10 6000 100</t>
  </si>
  <si>
    <t>Федеральная налоговая служба</t>
  </si>
  <si>
    <t>Налог на доходы физических лиц</t>
  </si>
  <si>
    <t>182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</si>
  <si>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</si>
  <si>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</si>
  <si>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</si>
  <si>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</si>
  <si>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</si>
  <si>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</si>
  <si>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</si>
  <si>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</si>
  <si>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1 01 02040 01 0000 110</t>
  </si>
  <si>
    <t xml:space="preserve">Единый сельскохозяйственный налог
</t>
  </si>
  <si>
    <t>1 05 03000 01 0000 110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</si>
  <si>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</si>
  <si>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</si>
  <si>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</si>
  <si>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 xml:space="preserve">Налог на имущество физических лиц
 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</si>
  <si>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</si>
  <si>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</si>
  <si>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</si>
  <si>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</si>
  <si>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</si>
  <si>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</si>
  <si>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1 06 06013 10 0000 110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</si>
  <si>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</si>
  <si>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1 06 06023 10 0000 110</t>
  </si>
  <si>
    <t xml:space="preserve">Земельный налог (по обязательствам, возникшим до 1января 2006 года)
</t>
  </si>
  <si>
    <t>1 09 04050 00 0000 110</t>
  </si>
  <si>
    <t xml:space="preserve">Земельный налог (по обязательствам, возникшим до 1 января 2006 года), мобилизуемый на территориях поселений
</t>
  </si>
  <si>
    <t>1 09 04053 10 0000 110</t>
  </si>
  <si>
    <t xml:space="preserve"> Прочие поступления от денежных взысканий (штрафов) и  иных сумм в возмещение ущерба
</t>
  </si>
  <si>
    <t>1 16 90000 00 0000 140</t>
  </si>
  <si>
    <t xml:space="preserve">Прочие поступления от денежных взысканий (штрафов) и иных сумм в возмещение ущерба, зачисляемые в бюджеты  поселений
</t>
  </si>
  <si>
    <t>1 16 90050 10 0000 140</t>
  </si>
  <si>
    <t>Департамент имущественных отношений Краснодарского края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</si>
  <si>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</si>
  <si>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1 11 05000 00 0000 120</t>
  </si>
  <si>
    <t xml:space="preserve">Доходы, получаемые в виде арендной платы за земельные  участки, государственная собственность на которые не 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
</t>
  </si>
  <si>
    <t>1 11 05013 10 0000 120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</si>
  <si>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</si>
  <si>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</si>
  <si>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 xml:space="preserve">Доходы от продажи земельных участков, государственная  собственность на которые не разграничена и которые  расположены в границах поселений </t>
  </si>
  <si>
    <t>1 14 06013 10 0000 430</t>
  </si>
  <si>
    <t>Администрация Усть-Лабинского городского поселения Усть-Лабинского района</t>
  </si>
  <si>
    <t xml:space="preserve">Доходы, получаемые в виде арендной либо иной платы за  передачу в возмездное пользование государственного и  муниципального имущества (за исключением имущества  бюджетных и автономных учреждений, а также имущества  государственных и муниципальных унитарных  предприятий, в том числе казенных)
</t>
  </si>
  <si>
    <t xml:space="preserve">Доходы от сдачи в аренду имущества, находящегося в  оперативном управлении органов управления поселений и  созданных ими учреждений (за исключением имущества  муниципальных бюджетных и автономных учреждений)
</t>
  </si>
  <si>
    <t>1 11 05035 10 0000 120</t>
  </si>
  <si>
    <t xml:space="preserve">Доходы от возмещения ущерба при возникновении страховых случаев
</t>
  </si>
  <si>
    <t>1 16 23000 00 0000 140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</si>
  <si>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
</t>
  </si>
  <si>
    <t>1 16 23052 10 0000 140</t>
  </si>
  <si>
    <t>Прочие неналоговые поступления</t>
  </si>
  <si>
    <t>1 17 00000 00 0000 000</t>
  </si>
  <si>
    <t>Невыясненные поступления, зачисляемые в бюджеты поселений</t>
  </si>
  <si>
    <t>1 17 01050 10 0000 180</t>
  </si>
  <si>
    <t>Прочие неналоговые доходы бюджетов поселений</t>
  </si>
  <si>
    <t>1 17 05050 10 0000 180</t>
  </si>
  <si>
    <t xml:space="preserve">Дотации бюджетам субъектов Российской Федерации и муниципальных образований
</t>
  </si>
  <si>
    <t>2 02 01000 00 0000 151</t>
  </si>
  <si>
    <t xml:space="preserve">Дотации бюджетам поселений на поддержку мер по обеспечению сбалансированности бюджетов
</t>
  </si>
  <si>
    <t>2 02 01003 10 0000 151</t>
  </si>
  <si>
    <t xml:space="preserve">Субсидии бюджетам на реализацию федеральных целевых программ
</t>
  </si>
  <si>
    <t>2 02 02051 00 0000 151</t>
  </si>
  <si>
    <t>Субсидии бюджетам поселений на реализацию федеральных целевых программ</t>
  </si>
  <si>
    <t>2 02 02051 10 0000 151</t>
  </si>
  <si>
    <t xml:space="preserve">Прочие субсидии
</t>
  </si>
  <si>
    <t>2 02 02999 00 0000 151</t>
  </si>
  <si>
    <t xml:space="preserve">Прочие субсидии бюджетам поселений
</t>
  </si>
  <si>
    <t>2 02 02999 10 0000 151</t>
  </si>
  <si>
    <t xml:space="preserve">Субвенции бюджетам субъектов Российской Федерации и муниципальных образований
</t>
  </si>
  <si>
    <t>2 02 03000 00 0000 151</t>
  </si>
  <si>
    <t xml:space="preserve">Субвенции бюджетам поселений на выполнение передаваемых полномочий субъектов Российской Федерации
</t>
  </si>
  <si>
    <t>2 02 03024 10 0000 151</t>
  </si>
  <si>
    <t>Иные межбюджетные трансферты</t>
  </si>
  <si>
    <t>2 02 04000 00 0000 151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</si>
  <si>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
</t>
  </si>
  <si>
    <t>2 02 04025 10 0000 151</t>
  </si>
  <si>
    <t>Прочие безвозмездные поступления</t>
  </si>
  <si>
    <t>2 07 00000 00 0000 000</t>
  </si>
  <si>
    <t>Поступления от денежных пожертвований, предоставляемых физическими лицами получателям средств бюджетов поселений</t>
  </si>
  <si>
    <t>2 07 05020 10 0000 180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</si>
  <si>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</si>
  <si>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</si>
  <si>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
</t>
  </si>
  <si>
    <t>2 19 05000 10 0000 151</t>
  </si>
  <si>
    <t>Глава</t>
  </si>
  <si>
    <t>Усть-Лабинского городского поселения</t>
  </si>
  <si>
    <t>В.Н.Анпилогов</t>
  </si>
  <si>
    <t>ПРИЛОЖЕНИЕ № 2</t>
  </si>
  <si>
    <t xml:space="preserve">к  решению Совета </t>
  </si>
  <si>
    <t>Доходы  бюджета Усть-Лабинского городского поселения  по кодам видов доходов, подвидов доходов, классификации операций сектора государственного управления, относящихся к доходам  бюджета поселения  за 2013 год</t>
  </si>
  <si>
    <t>Код</t>
  </si>
  <si>
    <t>Наименование доходов</t>
  </si>
  <si>
    <t>Бюджет, утвержденный решением Совета Усть-Лабинского городского поселения 11.12.2012 №2пр38                                                                                                        на  2013 год</t>
  </si>
  <si>
    <t>Кассовое исполнение                         за 2013 год</t>
  </si>
  <si>
    <t xml:space="preserve">Процент исполнения уточненной бюджетной росписи </t>
  </si>
  <si>
    <t>ВСЕГО</t>
  </si>
  <si>
    <t>1 00 00000 00 0000 000</t>
  </si>
  <si>
    <t>Налоговые и неналоговые доходы</t>
  </si>
  <si>
    <t>Налоговые доходы</t>
  </si>
  <si>
    <t>1 01 00000 00 0000 110</t>
  </si>
  <si>
    <t>Налоги на прибыль, доходы</t>
  </si>
  <si>
    <t xml:space="preserve">1 01 02000 01 0000 110 </t>
  </si>
  <si>
    <t>1 01 02010 01 1000 110</t>
  </si>
  <si>
    <t>1 01 02010 01 2000 110</t>
  </si>
  <si>
    <t>Пени (проценты за пользование  бюджетными средствами)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</si>
  <si>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1 01 02010 01 3000 110</t>
  </si>
  <si>
    <t>Штрафы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</si>
  <si>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4000 110*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</si>
  <si>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</si>
  <si>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</si>
  <si>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1 01 02020 01 2000 110</t>
  </si>
  <si>
    <t>Пени (проценты за пользование  бюджетными средствами)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</si>
  <si>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1 01 02020 01 3000 110</t>
  </si>
  <si>
    <t>Штрафы по налогу на доходы физических лиц с доходов, полученных от осуществления деятельности физичес кими лицами, зарегистрированными в качестве индивидуальных предпринима 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</si>
  <si>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1 01 02030 01 1000 110</t>
  </si>
  <si>
    <t>1 01 02030 01 2000 110</t>
  </si>
  <si>
    <t>Пени (проценты за пользование  бюджетными средствами) по налогу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</si>
  <si>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1 01 02030 01 3000 110</t>
  </si>
  <si>
    <t>Штрафы по налогу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</si>
  <si>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1 01 02040 01 1000 110</t>
  </si>
  <si>
    <t>1 01 02040 01 4000 110</t>
  </si>
  <si>
    <t>1 05 00000 00 0000 000</t>
  </si>
  <si>
    <t>Налоги на совокупный доход</t>
  </si>
  <si>
    <t>Единый сельскохозяйственный налог</t>
  </si>
  <si>
    <t>1 05 03010 01 1000 110</t>
  </si>
  <si>
    <t>1 05 03010 01 2000 110</t>
  </si>
  <si>
    <t>Пени (проценты за пользование  бюджетными средствами) по единому сельскохозяйственному налогу</t>
  </si>
  <si>
    <t>1 05 03010 01 3000 110</t>
  </si>
  <si>
    <t>Штрафы по единому сельскохозяйствен ному налогу</t>
  </si>
  <si>
    <t xml:space="preserve">Единый сельскохозяйственный налог (за налоговые периоды, истекшие до 1января2011года)
</t>
  </si>
  <si>
    <t>1 05 03020 01 1000 110</t>
  </si>
  <si>
    <t xml:space="preserve">Единый сельскохозяйственный налог (за налоговые периоды, истекшие до 1 января 2011г)
</t>
  </si>
  <si>
    <t>1 05 03020 01 2000 110</t>
  </si>
  <si>
    <t xml:space="preserve">Пени (проценты за пользование  бюджетными средствами) по единому сельскохозяйственному налогу (за налого вые периоды,истекшие до1января2011г.)
</t>
  </si>
  <si>
    <t>1 05 03020 01 3000 110</t>
  </si>
  <si>
    <t xml:space="preserve">Единый  сельскохозяйственный  налог (за налоговые  периоды,  истекшие  до  1 января  2011года)
</t>
  </si>
  <si>
    <t>1 06 00000 00 0000 000</t>
  </si>
  <si>
    <t>Налоги на имущество</t>
  </si>
  <si>
    <t xml:space="preserve">Налог на имущество физических лиц
</t>
  </si>
  <si>
    <t>1 06 01030 10 1000 110</t>
  </si>
  <si>
    <t>Налог на имущество физических лиц, взимаемый по ставкам, применяемым к объектам налогообложения, располо женным в границах поселений</t>
  </si>
  <si>
    <t>1 06 01030 10 2000 110</t>
  </si>
  <si>
    <t>Пени (проценты за пользование  бюджетными средствами) по налогу на имущество физических лиц, взимаемый по ставкам, применяемым к объектам налогообложения, расположенным в границах поселений</t>
  </si>
  <si>
    <t>1 06 01030 10 3000 110</t>
  </si>
  <si>
    <t>Штрафы по налогу на имущество физических лиц, взимаемый по ставкам, применяемым к объектам налогообло жения, расположенным в границах поселений</t>
  </si>
  <si>
    <t>1 06 01030 10 4000 110</t>
  </si>
  <si>
    <t xml:space="preserve"> Земельный налог
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</si>
  <si>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</si>
  <si>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</si>
  <si>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Земельный налог, взимаемый по ставкам, установленным в соответствии с подпунктом 1 пункта 1 статьи 394 Нало гового кодекса Российской Федерации и применяемым к объектам налогооб ложения, расположенным в границах поселений
</t>
  </si>
  <si>
    <t>1 06 06013 10 1000 110</t>
  </si>
  <si>
    <t>1 06 06013 10 2000 110</t>
  </si>
  <si>
    <t xml:space="preserve">Пени (проценты за пользование  бюджетными средствами)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</si>
  <si>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1 06 06013 10 3000 110</t>
  </si>
  <si>
    <t xml:space="preserve">Штраф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</si>
  <si>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1 06 06013 10 4000 110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</si>
  <si>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</si>
  <si>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</si>
  <si>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</si>
  <si>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1 06 06023 10 1000 110</t>
  </si>
  <si>
    <t>1 06 06023 10 2000 110</t>
  </si>
  <si>
    <t xml:space="preserve">Пени (проценты за пользование  бюджетными средствами)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</si>
  <si>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1 06 06023 10 3000 110</t>
  </si>
  <si>
    <t xml:space="preserve">Штраф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применяемымк объектам налогообложения, расположенным в границах поселений
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</si>
  <si>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</si>
  <si>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</si>
  <si>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Земельный налог (по обязательствам, возникшим до 1 января 2006 года)
</t>
  </si>
  <si>
    <t>1 09 04053 10 1000 110</t>
  </si>
  <si>
    <t>1 09 04053 10 2000 110</t>
  </si>
  <si>
    <t xml:space="preserve">Пени (проценты за пользование  бюджетными средствами) по земельному налогу (по обязательствам, возникшим до 1 января 2006 года), мобилизуемый на территориях поселений
</t>
  </si>
  <si>
    <t>1 09 04053 10 3000 110</t>
  </si>
  <si>
    <t xml:space="preserve">Штрафы по земельному налогу (по обязательствам, возникшим до 1 января 2006 года), мобилизуемый на территориях поселений
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</si>
  <si>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</si>
  <si>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</si>
  <si>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</si>
  <si>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</si>
  <si>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</si>
  <si>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</si>
  <si>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</si>
  <si>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1 11 05013 10 0021 120</t>
  </si>
  <si>
    <t>1 11 05013 10 0022 120</t>
  </si>
  <si>
    <t>1 11 05013 10 0023 120</t>
  </si>
  <si>
    <t>1 11 05013 10 0024 120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</si>
  <si>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</si>
  <si>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 равления, государственных внебюд 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</si>
  <si>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
</t>
  </si>
  <si>
    <t>1 11 05035 10 1000 120</t>
  </si>
  <si>
    <t>1 14 00000 00 0000 000</t>
  </si>
  <si>
    <t>Доходы от продажи материальных и нематериальных активов</t>
  </si>
  <si>
    <t xml:space="preserve">1 14 06000 00 0000 430 </t>
  </si>
  <si>
    <t>Доходы от продажи   земельных участков, находящихся в государствен 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</si>
  <si>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1 14 06010 00 0000 430 </t>
  </si>
  <si>
    <t xml:space="preserve">Доходы от продажи   земельных участков, государственная собственность на которые не разграничена </t>
  </si>
  <si>
    <t xml:space="preserve">1 14 06013 10 0000 430 </t>
  </si>
  <si>
    <t>Доходы от продажи  земельных участков, государственная собственность на которые не разграничена и которые расположены в границах поселений</t>
  </si>
  <si>
    <t xml:space="preserve">1 14 06013 10 0021 430 </t>
  </si>
  <si>
    <t>1 16 00000 00 0000 140</t>
  </si>
  <si>
    <t>Штрафы, санкции, возмещение ущерба</t>
  </si>
  <si>
    <t>Доход от возмещения ущерба при возникновении страховых случаев</t>
  </si>
  <si>
    <t>Доходы от возмещения ущерба при возникновении иных страховых случаев, когда выгодоприобретателями высту пают получатели средств бюджетов поселений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</si>
  <si>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</si>
  <si>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 и сохранении водных биологических ресурсов, земельного законодатель ства, лесного законодательства, водного законодательства</t>
  </si>
  <si>
    <t>1 16 25085 10 6000 140</t>
  </si>
  <si>
    <t>Прочие поступления от денежных взысканий (штрафов)</t>
  </si>
  <si>
    <t>Прочие поступления от денежных взысканий (штрафов) и иных сумм в возмещение ущерба,зачисляемые в бюджеты поселений</t>
  </si>
  <si>
    <t>1 17 00000 00 0000 180</t>
  </si>
  <si>
    <t xml:space="preserve">Прочие неналоговые доходы </t>
  </si>
  <si>
    <t>2 00 00000 00 0000 000</t>
  </si>
  <si>
    <t>Безвозмездные поступления</t>
  </si>
  <si>
    <t>2 02 00000 00 0000 151</t>
  </si>
  <si>
    <t>Безвозмездные поступления от других бюджетов бюджетной системы Российской Федерации</t>
  </si>
  <si>
    <t xml:space="preserve">2 02 01000 00 0000 151 </t>
  </si>
  <si>
    <t>Дотации бюджетам субъектов Российской Федерации и муниципальных образований</t>
  </si>
  <si>
    <t xml:space="preserve">2 02 01003 10 0000 151 </t>
  </si>
  <si>
    <t>Дотации бюджетам на поддержку мер по обеспечению сбалансированности бюджетов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</si>
  <si>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</si>
  <si>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</si>
  <si>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2 02 02999 10 0000 151 </t>
  </si>
  <si>
    <t>Прочие субсидии бюджетам поселений</t>
  </si>
  <si>
    <t>Субвенции  бюджетам субъек тов Российской Федерации и муниципальных образований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</si>
  <si>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</si>
  <si>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</si>
  <si>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</si>
  <si>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</si>
  <si>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</si>
  <si>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</si>
  <si>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</si>
  <si>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</si>
  <si>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Поступления от денежных пожертвований, предоставляемых физическими лицами  получателям средств бюджетов поселений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</si>
  <si>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</si>
  <si>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</si>
  <si>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</si>
  <si>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ПРИЛОЖЕНИЕ № 3</t>
  </si>
  <si>
    <t>от 03 июня 2014 г. № 4 протокол № 59</t>
  </si>
  <si>
    <t>Расходы бюджета Усть-Лабинского городского поселения</t>
  </si>
  <si>
    <t xml:space="preserve">  Усть-Лабинского района по ведомственной структуре расходов</t>
  </si>
  <si>
    <t>за  2013 год</t>
  </si>
  <si>
    <t>(тыс. рублей)</t>
  </si>
  <si>
    <t>№  п/п</t>
  </si>
  <si>
    <t xml:space="preserve">Наименование </t>
  </si>
  <si>
    <t>Рз</t>
  </si>
  <si>
    <t>ПР</t>
  </si>
  <si>
    <t>КЦСР</t>
  </si>
  <si>
    <t>КВР</t>
  </si>
  <si>
    <t>Уточненная сводная бюджетная роспись                                                                                                                                                         на  2013г.</t>
  </si>
  <si>
    <t>Исполнено за  2013г.</t>
  </si>
  <si>
    <t xml:space="preserve">Процент исполнения бюджетной росписи                                                                                                                                                                       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</si>
  <si>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</si>
  <si>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</si>
  <si>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</si>
  <si>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</si>
  <si>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</t>
  </si>
  <si>
    <t>002 00 00</t>
  </si>
  <si>
    <t>Высшее должностное лицо органа местного самоуправления</t>
  </si>
  <si>
    <t>002 01 00</t>
  </si>
  <si>
    <t>Расходы на выплату персоналу органов местного самоуправления</t>
  </si>
  <si>
    <t>120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</si>
  <si>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</si>
  <si>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</si>
  <si>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</si>
  <si>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</si>
  <si>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</si>
  <si>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</si>
  <si>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</si>
  <si>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</si>
  <si>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Создание и организация деятельности административных комиссий</t>
  </si>
  <si>
    <t>002 95 00</t>
  </si>
  <si>
    <t>Обеспечение деятельности финансовых , налоговых и таможенных органов и оргавнов финансового (финансово-бюджетного) надзора</t>
  </si>
  <si>
    <t>06</t>
  </si>
  <si>
    <t>0020000</t>
  </si>
  <si>
    <t>0020400</t>
  </si>
  <si>
    <t>Межбюджетные трансферты</t>
  </si>
  <si>
    <t>540</t>
  </si>
  <si>
    <t>Другие общегосударственные вопросы</t>
  </si>
  <si>
    <t>13</t>
  </si>
  <si>
    <t xml:space="preserve">Учреждение по обеспечению хозяйственного обслуживания </t>
  </si>
  <si>
    <t>093 00 00</t>
  </si>
  <si>
    <t xml:space="preserve">Обеспечение деятельности подведомственных учреждений </t>
  </si>
  <si>
    <t>093 99 00</t>
  </si>
  <si>
    <t>Выполнение муниципального задания, в том числе содержание имущества</t>
  </si>
  <si>
    <t>093 99 99</t>
  </si>
  <si>
    <t>Расходы на выплату персоналу казенных учреждений</t>
  </si>
  <si>
    <t>110</t>
  </si>
  <si>
    <t>Целевые программы муниципальных образований</t>
  </si>
  <si>
    <t>795 00 00</t>
  </si>
  <si>
    <t>Целевые программы поселений</t>
  </si>
  <si>
    <t>795 90 00</t>
  </si>
  <si>
    <t>Муниципальная целевая программа "Развитие системы органов территориального общественного самоуправле ния в Усть-Лабинском город ском поселении Усть-Лабин ского района на 2013 год"</t>
  </si>
  <si>
    <t>795 90 01</t>
  </si>
  <si>
    <t>Пособия и компенсации по публичным нормативным обязательствам</t>
  </si>
  <si>
    <t>313</t>
  </si>
  <si>
    <t>Муниципальная целевая программа "Проведение инвентаризации муниципаль ного имущества, изготовление технической документации и оценки объектов муници пальной собственности, земельных участков на 2013 год"</t>
  </si>
  <si>
    <t>795 90 02</t>
  </si>
  <si>
    <t>Муниципальная целевая программа "Мероприятия по эксплуатации и техническому обслуживанию объектов муниципальной собственности, находящихся в казне Усть-Лабинского городского поселения Усть-Лабинского района на 2013г</t>
  </si>
  <si>
    <t>795 90 27</t>
  </si>
  <si>
    <t>Муниципальная целевая программа «Информацион ное освещение деятельности  органов местного самоуправ ления  Усть-Лабинского город ского поселения Усть-Лабин ского района на 2013 год"</t>
  </si>
  <si>
    <t>795 90 19</t>
  </si>
  <si>
    <t>Муниципальная целевая программа "Поддержка каза чества в  Усть-Лабинском го родском поселении Усть-Ла бинского района" на 2013 год</t>
  </si>
  <si>
    <t>795 90 36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</si>
  <si>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</si>
  <si>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</si>
  <si>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 xml:space="preserve">Муниципальная целевая программа «Оказание финансовой поддержки социально-ориентированной некоммерческой организации Всероссийскому Обществу Слепых» на 2013 год </t>
  </si>
  <si>
    <t>795 90 40</t>
  </si>
  <si>
    <t xml:space="preserve">Муниципальная целевая программа «Оказание финансовой поддержки социально-ориентированной некоммерческой организации Всероссийскому обществу инвалидов» на 2013 год </t>
  </si>
  <si>
    <t>795 90 43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</si>
  <si>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</si>
  <si>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</si>
  <si>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</si>
  <si>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</si>
  <si>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Поисковые и аварийно-спасательные учреждения</t>
  </si>
  <si>
    <t>302 00 00</t>
  </si>
  <si>
    <t>Обеспечение деятельности (оказание услуг) подведом ственных учреждений</t>
  </si>
  <si>
    <t>302 99 00</t>
  </si>
  <si>
    <t>Обеспечение пожарной безопасности</t>
  </si>
  <si>
    <t>10</t>
  </si>
  <si>
    <t>Муниципальная целевая программа "Повышение безопасности  дорожного дви жения на автомобильных доро гах в границах Усть-Лабин ского городского поселения Усть-Лабинского района" на 2013г</t>
  </si>
  <si>
    <t>795 90 18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</si>
  <si>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</si>
  <si>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411</t>
  </si>
  <si>
    <t>Другие вопросы в области национальной безопасности и правоохранительной деятельности</t>
  </si>
  <si>
    <t>14</t>
  </si>
  <si>
    <t>Муниципальная целевая программа "Осуществление мероприятий по обеспечению безопасности людей на водных объектах  на территории Усть-Лабинского городского поселения"на2013год.</t>
  </si>
  <si>
    <t>795 90 05</t>
  </si>
  <si>
    <t>Муниципальная целевая программа "Создание условий для деятельности добровольных формирований населения по охране общес твенного порядка на терри тории Усть-Лабинского город ского поселения"на2013год.</t>
  </si>
  <si>
    <t>795 90 06</t>
  </si>
  <si>
    <t>Муниципальная целевая программа "Мероприятия по участию в профилактике терроризма и экстремизма на территории Усть-Лабинского городского поселения " на 2013 год.</t>
  </si>
  <si>
    <t>795 90 08</t>
  </si>
  <si>
    <t>Муниципальная целевая программа "Безопасный город" на 2013 год.</t>
  </si>
  <si>
    <t>795 90 30</t>
  </si>
  <si>
    <t>Национальная экономика</t>
  </si>
  <si>
    <t>Транспорт</t>
  </si>
  <si>
    <t>08</t>
  </si>
  <si>
    <t>Муниципальная целевая программа "Комплексное развитие пассажирского транспорта Усть-Лабинского городского поселения Усть-Лабинского района на период 2011-2030 годы"</t>
  </si>
  <si>
    <t>795 90 25</t>
  </si>
  <si>
    <t>Дорожное хозяйство</t>
  </si>
  <si>
    <t>Содержание автомобильных дорог общего пользования</t>
  </si>
  <si>
    <t>315 02 01</t>
  </si>
  <si>
    <t>Краевая целевая программа</t>
  </si>
  <si>
    <t>524 00 00</t>
  </si>
  <si>
    <t>Краевая целевая программа "Капитальный ремонт и ремонт автомобильных дорог местного значения Краснодарского края на 2012-2014 годы" на 2013 годы</t>
  </si>
  <si>
    <t>524 15 01</t>
  </si>
  <si>
    <t>524 15 02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</si>
  <si>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</si>
  <si>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</si>
  <si>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</si>
  <si>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</si>
  <si>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Мероприятия по землеуст ройству и землепользованию</t>
  </si>
  <si>
    <t>340 03 00</t>
  </si>
  <si>
    <t>Краевые целевые программы</t>
  </si>
  <si>
    <t>992</t>
  </si>
  <si>
    <t>Краевая целевая программа "О подготовке градострои тельной и землеустроительной документации на территории Краснодарского края" на 2012-2014 годы</t>
  </si>
  <si>
    <t xml:space="preserve">524 13 00 </t>
  </si>
  <si>
    <t>Краевая целевая программа "Комплексное развитие систем коммунальной инфра структуры муниципальных образований Крас нодарского края на основе документов территориального планиро вания на2011-2013годы"</t>
  </si>
  <si>
    <t xml:space="preserve">524 34 00 </t>
  </si>
  <si>
    <t>Муниципальная целевая программа "О подготовке градостроительной и землеустроительной документации на терри тории Усть-Лабинского городского поселения Усть-Лабинского района" на 2012-2014 годы</t>
  </si>
  <si>
    <t>795 90 16</t>
  </si>
  <si>
    <t>Муниципальная целевая программа "Развитие малого и  среднего предприниматель ства на территории Усть-Лабинского городского посе ления Усть-Лабинского района" на 2013год</t>
  </si>
  <si>
    <t>795 90 26</t>
  </si>
  <si>
    <r>
      <t xml:space="preserve">Муниципальная целевая программа «Разработка  </t>
    </r>
    <r>
      <rPr>
        <sz val="10"/>
        <rFont val="Times New Roman"/>
        <family val="1"/>
      </rPr>
      <t>комплексной системы ком мунальной инфраструктуры Усть-Лабинского городского поселения Усть-Лабинского района на основе документов территориального планиро вания на 2011-2013 годы»</t>
    </r>
  </si>
  <si>
    <t>795 90 37</t>
  </si>
  <si>
    <t>Жилищно-коммунальное хозяйство</t>
  </si>
  <si>
    <t>05</t>
  </si>
  <si>
    <t>Коммунальное хозяйство</t>
  </si>
  <si>
    <t>Краевая целевая программа "Развитие канализации населенных пунктов Краснодарского края на 2013-2015 гг."</t>
  </si>
  <si>
    <t xml:space="preserve">524 05 00 </t>
  </si>
  <si>
    <t>Муниципальная целевая программа "Развитие жилищ но-коммунального хозяйства на территории Усть-Лабинского городского поселения Усть-Лабинского района на 2013 год"</t>
  </si>
  <si>
    <t>795 90 03</t>
  </si>
  <si>
    <t xml:space="preserve">Муниципальная целевая программа «Развитие канализационных сетей в г.Усть-Лабинске" на 2013 год </t>
  </si>
  <si>
    <t>795 90 41</t>
  </si>
  <si>
    <t>Благоустройство</t>
  </si>
  <si>
    <t>Иные безвозмездные и безвозвратные перечисления</t>
  </si>
  <si>
    <t>520 00 00</t>
  </si>
  <si>
    <t xml:space="preserve">Дополнительная помощь местным бюджетам для решения социально значимых вопросов </t>
  </si>
  <si>
    <t>520 50 00</t>
  </si>
  <si>
    <t>Долгосрочная краевая целевая программа</t>
  </si>
  <si>
    <t>522 00 00</t>
  </si>
  <si>
    <t>Краевая целевая программа "Развитие систем наружного освещения населенных пунктов Краснодарского края на 2012-2014 гг."</t>
  </si>
  <si>
    <t>522 69 00</t>
  </si>
  <si>
    <t>Краевая целевая программа "Развитие спортивных сооружений в Краснодарском крае на 2013-2015 гг."</t>
  </si>
  <si>
    <t>522 72 00</t>
  </si>
  <si>
    <t>600 00 00</t>
  </si>
  <si>
    <t>Уличное освещение</t>
  </si>
  <si>
    <t>600 01 00</t>
  </si>
  <si>
    <t>Озеленение</t>
  </si>
  <si>
    <t>600 03 00</t>
  </si>
  <si>
    <t xml:space="preserve">Прочие мероприятия по благоустройству городских округов и поселений </t>
  </si>
  <si>
    <t>600 05 00</t>
  </si>
  <si>
    <t xml:space="preserve">Муниципальная целевая программа развития сети комплексных спортивно-игровых площадок в Усть-Лабинском городском поселении Усть-Лабинского района "Площадка нашего двора" на 2013 год </t>
  </si>
  <si>
    <t>795 90 17</t>
  </si>
  <si>
    <t>Муниципальная целевая программа "Приобретение муниципального имущества для благоустройства террито рии Усть-Лабинского город ского поселения"на 2013год</t>
  </si>
  <si>
    <t>795 90 24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</si>
  <si>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на2013г"</t>
  </si>
  <si>
    <t>795 90 22</t>
  </si>
  <si>
    <t>Другие вопросы в области жилищно-коммунального хозяйства</t>
  </si>
  <si>
    <t>Выполнение государственного задания, в том числе содержание имущества.</t>
  </si>
  <si>
    <t xml:space="preserve">600 99 01 </t>
  </si>
  <si>
    <t>Субсидии бюджетным учреждениям на финансовое обеспечение государственно го (муниципального)  задания на оказание  государственных (муниципальных) услуг (выполнение работ)</t>
  </si>
  <si>
    <t>600 99 01</t>
  </si>
  <si>
    <t>611</t>
  </si>
  <si>
    <t>Образование</t>
  </si>
  <si>
    <t>07</t>
  </si>
  <si>
    <t>Молодежная политика и  оздоровление детей</t>
  </si>
  <si>
    <t>Муниципальная комплексная программа реализации государственной молодежной политики в Усть-Лабинском городском поселении Усть-Лабинского района "Молодежь г.Усть-Лабинска" на 2013 год</t>
  </si>
  <si>
    <t>795 90 04</t>
  </si>
  <si>
    <t>Культура и  кинематография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</si>
  <si>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</si>
  <si>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</si>
  <si>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</si>
  <si>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</si>
  <si>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</si>
  <si>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государственного (муниципального) задания, в том числе содержание имущества</t>
  </si>
  <si>
    <t>440 99 01</t>
  </si>
  <si>
    <t>Субсидии автономным учреждениям на финансовое обеспечение государственно го (муниципального)  задания на оказание  государственных (муниципальных) услуг (выполнение работ)</t>
  </si>
  <si>
    <t>621</t>
  </si>
  <si>
    <t>Приобретение оборудования</t>
  </si>
  <si>
    <t>440 99 02</t>
  </si>
  <si>
    <t>Субсидии автономным учреждениям на иные цели</t>
  </si>
  <si>
    <t>622</t>
  </si>
  <si>
    <t>Осуществление капитального ремонта</t>
  </si>
  <si>
    <t>440 99 03</t>
  </si>
  <si>
    <t>Мероприятия в сфере  культуры, кинематографии и средств массовой информации</t>
  </si>
  <si>
    <t>440 02 00</t>
  </si>
  <si>
    <t>Комплектование книжных фондов библиотек муниципальных образований</t>
  </si>
  <si>
    <t>Субсидии бюджетным учреждениям на иные цели</t>
  </si>
  <si>
    <t>612</t>
  </si>
  <si>
    <t>Библиотеки</t>
  </si>
  <si>
    <t>442 00 00</t>
  </si>
  <si>
    <t>Обеспечение деятельности подведомственных учереждений</t>
  </si>
  <si>
    <t>442 99 00</t>
  </si>
  <si>
    <t>442 99 01</t>
  </si>
  <si>
    <t>442 99 02</t>
  </si>
  <si>
    <t>Краевая целевая программа "Кадровое обеспечение  сферы культуры и исскуства Краснодарского края на 2011-2013 годы"</t>
  </si>
  <si>
    <t>522 38 04</t>
  </si>
  <si>
    <t xml:space="preserve">  </t>
  </si>
  <si>
    <t>Муниципальная целевая программа "Праздники" на 2013 год</t>
  </si>
  <si>
    <t>795 90 11</t>
  </si>
  <si>
    <t>Муниципальная целевая программа "День города Усть-Лабинска - 2013"</t>
  </si>
  <si>
    <t>795 90 12</t>
  </si>
  <si>
    <t>Муниципальная целевая программа "Народный кинофестиваль"Земля отцов-моя земля!" на 2013 год</t>
  </si>
  <si>
    <t>795 90 13</t>
  </si>
  <si>
    <t>Муниципальная целевая программа "Кадровое обеспе чение сферы культуры и искусства  в Усть-Лабинском городском поселении Усть-Ла бинского района  на2013год"</t>
  </si>
  <si>
    <t>795 90 32</t>
  </si>
  <si>
    <t>Социальная политика</t>
  </si>
  <si>
    <t>Социальное обеспечение населения</t>
  </si>
  <si>
    <t>Муниципальная целевая программа "Социальная под держка отдельных категорий населения муниципального образования Усть-Лабинское городское поселение Усть-Лабинского района" на 2013 год</t>
  </si>
  <si>
    <t>795 90 14</t>
  </si>
  <si>
    <t>Пенсии, выплачиваемые организациями сектора государственного управления</t>
  </si>
  <si>
    <t>312</t>
  </si>
  <si>
    <t>Муниципальная целевая программа "Предоставлении социальных выплат отдельным категориям граждан на погашение части ипотечного жилищного кредита, привле ченного для приобретения (строительства) жилья" на 2013 год"</t>
  </si>
  <si>
    <t>795 90 10</t>
  </si>
  <si>
    <t>Меры социальной поддержки населения по публичным нормативным обязательствам</t>
  </si>
  <si>
    <t xml:space="preserve">10 </t>
  </si>
  <si>
    <t>314</t>
  </si>
  <si>
    <t>Муниципальная целевая программа "О предоставлении отдельным категориям населения  Усть-Лабинского городского поселения Усть-Лабинского района мер социальной поддержки в льготном зубопротезировании на 2013 год"</t>
  </si>
  <si>
    <t>795 90 28</t>
  </si>
  <si>
    <t>Муниципальная целевая программа "Оказание адрес ной социальной помощи в Усть-Лабинском городском поселении Усть-Лабинского района на 2013 год"</t>
  </si>
  <si>
    <t>795 90 15</t>
  </si>
  <si>
    <t>Долгосрочная муниципальная целевая программа "Обеспе чение жильем молодых семей" на 2012-2015 годы</t>
  </si>
  <si>
    <t>795 90 29</t>
  </si>
  <si>
    <t>Муниципальная целевая программа "Ежегодная компенсационная выплата лицам, удостоенным звания "Почетный гражданин Усть-Лабинского городского поселения Усть-Лабинского района" на 2013 год"</t>
  </si>
  <si>
    <t>795 90 42</t>
  </si>
  <si>
    <t>Софинансирование предоставления социальных выплат молодым семьям</t>
  </si>
  <si>
    <t>100 88 00</t>
  </si>
  <si>
    <t>Софинансирование предоставления социальных выплат молодым семьям, финансовое обеспечение которых осуществляется за счет средств федерального бюджета</t>
  </si>
  <si>
    <t>100 88 21</t>
  </si>
  <si>
    <t>Софинансирование предоставления социальных выплат молодым семьям, финансовое обеспечение которых осуществляется за счет средств краевого бюджета</t>
  </si>
  <si>
    <t>100 88 22</t>
  </si>
  <si>
    <t>Физическая культура и спорт</t>
  </si>
  <si>
    <t>11</t>
  </si>
  <si>
    <t>Физическая культура</t>
  </si>
  <si>
    <t>Центры спортивной подготовки</t>
  </si>
  <si>
    <t>487 00 00</t>
  </si>
  <si>
    <t>487 99 00</t>
  </si>
  <si>
    <t>487 99 01</t>
  </si>
  <si>
    <t>487 99 02</t>
  </si>
  <si>
    <t>487 99 03</t>
  </si>
  <si>
    <t>Физкультурно-оздоровитель ная работа и спортивные мероприятия</t>
  </si>
  <si>
    <t>512 00 00</t>
  </si>
  <si>
    <t>Мероприятия в области здравоохранения,спорта и физической культуры, туризма</t>
  </si>
  <si>
    <t>512 97 00</t>
  </si>
  <si>
    <t>Краевая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</si>
  <si>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</si>
  <si>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 xml:space="preserve">Муниципальная целевая программа "Капитальный ремонт стадиона МБУС "Усть-Лабинский городской спортивный центр "Кубань" Усть-Лабинского городского поселения Усть-Лабинского района на 2013 год </t>
  </si>
  <si>
    <t>795 90 34</t>
  </si>
  <si>
    <t>Муниципальная целевая программа "Кадровое обеспечение спорта  в Усть-Лабинском городском поселении Усть-Лабинского района  на 2013 год"</t>
  </si>
  <si>
    <t>795 90 33</t>
  </si>
  <si>
    <t>Обслуживание государствен ного и муниципального долга</t>
  </si>
  <si>
    <t>Обслуживание государствен ного внутреннего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</si>
  <si>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</si>
  <si>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</si>
  <si>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</si>
  <si>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</si>
  <si>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Обслуживание государствен ного (муниципального) долга</t>
  </si>
  <si>
    <t>710</t>
  </si>
  <si>
    <t>Усть-Лабинского района                                                         А.В.Вороновский</t>
  </si>
  <si>
    <t>ПРИЛОЖЕНИЕ № 4</t>
  </si>
  <si>
    <t>Расходы  бюджета Усть-Лабинского городского поселения</t>
  </si>
  <si>
    <t xml:space="preserve">Усть-Лабинского района по разделам и подразделам классификации расходов бюджетов </t>
  </si>
  <si>
    <t>за 2013 год</t>
  </si>
  <si>
    <t>Наименование</t>
  </si>
  <si>
    <t>РЗ</t>
  </si>
  <si>
    <t>Уточненная сводная бюджетная роспись на 2013 год</t>
  </si>
  <si>
    <t>кассовое исполнение за 2013год</t>
  </si>
  <si>
    <t>Функционирование высшего должност ного лица субъекта Российской Федера ции и муниципального образования</t>
  </si>
  <si>
    <t>Функционирование Правительства Российской Федерации, высших  исполнительных органов государст венной власти субъектов Российской Федерации, местных администраций</t>
  </si>
  <si>
    <t>Обеспечение деятельности финан совых , налоговых и таможенных органов и оргавнов финансового (финансово-бюджетного) надзора</t>
  </si>
  <si>
    <t>Молодежная политика и оздоровление детей</t>
  </si>
  <si>
    <t>Обслуживание государственного и муниципального долга</t>
  </si>
  <si>
    <t>Обслуживание внутреннего  государственного и муниципального долга</t>
  </si>
  <si>
    <t>Усть-Лабинского района                                                    В.Н.Анпилогов</t>
  </si>
  <si>
    <t>ПРИЛОЖЕНИЕ № 5</t>
  </si>
  <si>
    <t>Источники финансирования дефицита</t>
  </si>
  <si>
    <t xml:space="preserve"> бюджета Усть-Лабинского городского поселения</t>
  </si>
  <si>
    <t xml:space="preserve">  Усть-Лабинского района по кодам классификации источников финансирования дефицитов бюджетов </t>
  </si>
  <si>
    <t>кассовое исполнение за 2013г</t>
  </si>
  <si>
    <t>Источники внутреннего финансирования дефицитов бюджетов,всего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</si>
  <si>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</si>
  <si>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</si>
  <si>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 заций  в валюте Российской Федерации</t>
  </si>
  <si>
    <t>000 01 02 00 00 00 0000 700</t>
  </si>
  <si>
    <t>Получение кредитов от кредитных органи заций бюджетами поселений в валюте Российской Федерации</t>
  </si>
  <si>
    <t>992 01 02 00 00 10 0000 710</t>
  </si>
  <si>
    <t>Погашение кредитов от кредитных органи заций в валюте Российской Федерации</t>
  </si>
  <si>
    <t>000 01 02 00 00 00 0000 800</t>
  </si>
  <si>
    <t>Погашение кредитов от кредитных органи заций бюджетами поселений в валюте Российской Федерации</t>
  </si>
  <si>
    <t>992 01 02 00 00 10 0000 810</t>
  </si>
  <si>
    <t>Изменение остатков средств на счетах по учету средств бюджетов</t>
  </si>
  <si>
    <t xml:space="preserve">000 01 05 00 00 00 0000 000 </t>
  </si>
  <si>
    <t>Увеличение   остатков средств   бюджетов</t>
  </si>
  <si>
    <t xml:space="preserve">000 01 05 00 00 00 0000 500 </t>
  </si>
  <si>
    <t>Увеличение  прочих остатков средств бюджетов</t>
  </si>
  <si>
    <t xml:space="preserve">000 01 05 02 00 00 0000 510 </t>
  </si>
  <si>
    <t>Увеличение прочих остатков денежных средств бюджетов</t>
  </si>
  <si>
    <t xml:space="preserve">000 01 05 02 01 00 0000 510 </t>
  </si>
  <si>
    <t>Увеличение прочих остатков денежных средств бюджетов поселений</t>
  </si>
  <si>
    <t xml:space="preserve">992 01 05 02 01 10 0000 510 </t>
  </si>
  <si>
    <t>Уменьшение  остатков средств бюджетов</t>
  </si>
  <si>
    <t>000 01 05 00 00 00 0000 600</t>
  </si>
  <si>
    <t>Уменьшение прочих остатков средств  бюджетов</t>
  </si>
  <si>
    <t>000 01 05 02 00 00 0000 610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</si>
  <si>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</si>
  <si>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</si>
  <si>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</si>
  <si>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992 01 05 02 01 10 0000 610</t>
  </si>
  <si>
    <t xml:space="preserve">Усть-Лабинского района                                                        </t>
  </si>
  <si>
    <t>ПРИЛОЖЕНИЕ № 6</t>
  </si>
  <si>
    <t xml:space="preserve">  Усть-Лабинского района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</t>
  </si>
  <si>
    <t>ПРИЛОЖЕНИЕ № 7</t>
  </si>
  <si>
    <t>на исполнение муниципальных целевых программ</t>
  </si>
  <si>
    <t xml:space="preserve">код </t>
  </si>
  <si>
    <t>наименование программы</t>
  </si>
  <si>
    <t>Муниципальная целевая прог рамма "Развитие системы орга нов территориального обществен ного самоуправления в Усть-Лабинском городском поселении Усть-Лабинского района  на 2013 год"</t>
  </si>
  <si>
    <t>Муниципальная целевая программа "Проведение инвен таризации муниципального иму щества, изготовление техни ческой документации и оценки объектов муниципальной соб ственности, земельных участков на 2013 год"</t>
  </si>
  <si>
    <t>Муниципальная целевая программа "Развитие жилищно-коммунального хозяйства на территории Усть-Лабинского городского поселения Усть-Ла бинского района на 2013  год"</t>
  </si>
  <si>
    <t>Муниципальная комплексная программа реализации государ ственной молодежной  политики в Усть-Лабинского городского поселения Усть-Лабинского района "Молодежь г.Усть-Лабинска" на 2013 год</t>
  </si>
  <si>
    <t>Муниципальная целевая программа "Осуществление мероприятий по обеспечению безопасности людей на водных объектах  на территории Усть-Лабинского городского поселения " на 2013 год.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</si>
  <si>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 на территории Усть-Лабинского городского поселения " на 2013 год.</t>
  </si>
  <si>
    <t>Муниципальная целевая программа "Предоставление социальных выплат отдельным категориям граждан на погашение части ипотечного жилищного кре дита, привлеченного для приобретения (строительства) жилья "на 2013 год</t>
  </si>
  <si>
    <t>Муниципальная целевая программа "Праздники" на 2013  год.</t>
  </si>
  <si>
    <t>Муниципальная целевая программа "День города Усть-Лабинска - 2013 "</t>
  </si>
  <si>
    <t>Муниципальная целевая программа "Народный кинофестиваль "Земля отцов-моя земля!" на  2013  год "</t>
  </si>
  <si>
    <t>Муниципальная целевая программа "Социальная под держка отдельных категорий населения муниципального об разования Усть-Лабинское го родское поселение Усть-Ла бинского района" на2013год</t>
  </si>
  <si>
    <t>Муниципальная целевая программа "О подготовке градостроительной и землеуст роительной документации на территории Усть-Лабинского городского поселения Усть-Лабинского района" на 2012-2014 годы</t>
  </si>
  <si>
    <t xml:space="preserve">Муниципальная целевая программа развития сети комплексных спортивно-игровых площадок в Усть-Лабинском городском поселении Усть-Лабинского района "Площадка нашего двора" на 2013год </t>
  </si>
  <si>
    <t>Муниципальная целевая программа "Повышение безопас ности  дорожного движения на автомобильных дорогах в границах Усть-Лабинского город ского поселения Усть-Лабинского района" на 2013 год</t>
  </si>
  <si>
    <t>Муниципальная целевая программа «Информационное освещение деятельности  органов местного самоуправления  Усть-Лабинского городского поселения Усть-Лабинского района на 2013 год"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</si>
  <si>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 2013год"</t>
  </si>
  <si>
    <t>Муниципальная целевая программа "Приобретение муниципального имущества для благоустройства территории Усть-Лабинского городского поселения "на 2013 год</t>
  </si>
  <si>
    <t>Муниципальная целевая программа "Комплексное разви тие пассажирского транспорта Усть-Лабинского городского поселения Усть-Лабинского района на период 2011-2030 годы"</t>
  </si>
  <si>
    <t>Муниципальная целевая программа "Развитие малого и  среднего предпринимательства на территории Усть-Лабинского городского поселения Усть-Лабинского района" на 2013год</t>
  </si>
  <si>
    <t>Муниципальная целевая программа "Мероприятия по эксплуатации и техническому обслуживанию объектов муниципальной собственности, находящихся в казне Усть-Лабинского городского поселения Усть-Лабинского района на 2013 год"</t>
  </si>
  <si>
    <t>Муниципальная целевая программа "Безопасный город" на 2013 год</t>
  </si>
  <si>
    <t>Муниципальная целевая программа "Кадровое обеспе чение сферы культуры и искусства  в Усть-Лабинском городском поселении Усть-Лабинского района  на 2013 год"</t>
  </si>
  <si>
    <t>Муниципальная целевая программа "Кадровое обеспе чение спорта  в Усть-Лабинском городском поселении Усть-Лабинского района  на 2013 год"</t>
  </si>
  <si>
    <t>Муниципальная целевая программа "Поддержка каза чества в  Усть-Лабинском городском поселении Усть-Лабинского района" на 2013 год</t>
  </si>
  <si>
    <r>
      <t xml:space="preserve">Муниципальная целевая программа «Разработка  </t>
    </r>
    <r>
      <rPr>
        <sz val="11"/>
        <rFont val="Times New Roman"/>
        <family val="1"/>
      </rPr>
      <t>ком плексной системы коммунальной инфраструктуры Усть-Лабин ского городского поселения Усть-Лабинского района на основе документов территориального планирования на 2011-2013 годы»</t>
    </r>
  </si>
  <si>
    <t xml:space="preserve">Муниципальная целевая программа «Оказание финансовой поддержки социально-ориентиро ванной некоммерческой организации Всероссийскому Обществу Слепых» на 2013 год </t>
  </si>
  <si>
    <t xml:space="preserve">Муниципальная целевая программа «Оказание финансовой поддержки социально-ориен тированной некоммерческой организации Всероссийскому обществу инвалидов» на 2013 год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</si>
</sst>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0.0"/>
    <numFmt numFmtId="168" formatCode="#,##0.0"/>
    <numFmt numFmtId="169" formatCode="#,##0.0_р_."/>
    <numFmt numFmtId="170" formatCode="0.00"/>
  </numFmts>
  <fonts count="1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NewRomanPSMT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7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84">
    <xf numFmtId="164" fontId="0" fillId="0" borderId="0" xfId="0" applyAlignment="1">
      <alignment/>
    </xf>
    <xf numFmtId="164" fontId="2" fillId="0" borderId="0" xfId="0" applyFont="1" applyAlignment="1">
      <alignment horizontal="justify" vertical="top"/>
    </xf>
    <xf numFmtId="164" fontId="2" fillId="0" borderId="0" xfId="0" applyFont="1" applyBorder="1" applyAlignment="1">
      <alignment horizontal="right"/>
    </xf>
    <xf numFmtId="164" fontId="0" fillId="0" borderId="0" xfId="0" applyAlignment="1">
      <alignment horizontal="justify" vertical="top"/>
    </xf>
    <xf numFmtId="164" fontId="3" fillId="0" borderId="0" xfId="0" applyFont="1" applyBorder="1" applyAlignment="1">
      <alignment horizontal="justify" vertical="top" wrapText="1"/>
    </xf>
    <xf numFmtId="164" fontId="3" fillId="0" borderId="0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right"/>
    </xf>
    <xf numFmtId="164" fontId="4" fillId="0" borderId="2" xfId="0" applyFont="1" applyBorder="1" applyAlignment="1">
      <alignment horizontal="justify" vertical="top"/>
    </xf>
    <xf numFmtId="164" fontId="4" fillId="0" borderId="2" xfId="0" applyFont="1" applyBorder="1" applyAlignment="1">
      <alignment horizontal="center" vertical="top"/>
    </xf>
    <xf numFmtId="164" fontId="4" fillId="0" borderId="2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justify" vertical="top"/>
    </xf>
    <xf numFmtId="164" fontId="5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horizontal="justify" vertical="top"/>
    </xf>
    <xf numFmtId="164" fontId="6" fillId="0" borderId="2" xfId="0" applyFont="1" applyBorder="1" applyAlignment="1">
      <alignment horizontal="justify" vertical="top" wrapText="1"/>
    </xf>
    <xf numFmtId="165" fontId="6" fillId="0" borderId="2" xfId="0" applyNumberFormat="1" applyFont="1" applyBorder="1" applyAlignment="1">
      <alignment horizontal="justify" vertical="top"/>
    </xf>
    <xf numFmtId="164" fontId="6" fillId="0" borderId="2" xfId="0" applyFont="1" applyBorder="1" applyAlignment="1">
      <alignment horizontal="right" vertical="top"/>
    </xf>
    <xf numFmtId="164" fontId="6" fillId="0" borderId="2" xfId="0" applyNumberFormat="1" applyFont="1" applyFill="1" applyBorder="1" applyAlignment="1">
      <alignment horizontal="justify" vertical="top" wrapText="1"/>
    </xf>
    <xf numFmtId="164" fontId="6" fillId="0" borderId="2" xfId="20" applyNumberFormat="1" applyFont="1" applyFill="1" applyBorder="1" applyAlignment="1" applyProtection="1">
      <alignment horizontal="justify" vertical="top" wrapText="1"/>
      <protection hidden="1"/>
    </xf>
    <xf numFmtId="166" fontId="6" fillId="0" borderId="2" xfId="0" applyNumberFormat="1" applyFont="1" applyFill="1" applyBorder="1" applyAlignment="1">
      <alignment horizontal="justify" vertical="top"/>
    </xf>
    <xf numFmtId="167" fontId="6" fillId="0" borderId="2" xfId="0" applyNumberFormat="1" applyFont="1" applyFill="1" applyBorder="1" applyAlignment="1">
      <alignment horizontal="right" vertical="top"/>
    </xf>
    <xf numFmtId="167" fontId="6" fillId="0" borderId="2" xfId="20" applyNumberFormat="1" applyFont="1" applyFill="1" applyBorder="1" applyAlignment="1" applyProtection="1">
      <alignment horizontal="right" vertical="top" wrapText="1"/>
      <protection hidden="1"/>
    </xf>
    <xf numFmtId="167" fontId="6" fillId="0" borderId="2" xfId="0" applyNumberFormat="1" applyFont="1" applyBorder="1" applyAlignment="1">
      <alignment horizontal="right" vertical="top"/>
    </xf>
    <xf numFmtId="164" fontId="5" fillId="0" borderId="2" xfId="0" applyFont="1" applyBorder="1" applyAlignment="1">
      <alignment horizontal="justify" vertical="top" wrapText="1"/>
    </xf>
    <xf numFmtId="164" fontId="6" fillId="0" borderId="2" xfId="0" applyFont="1" applyBorder="1" applyAlignment="1">
      <alignment horizontal="left" vertical="top" wrapText="1"/>
    </xf>
    <xf numFmtId="164" fontId="2" fillId="0" borderId="0" xfId="0" applyFont="1" applyFill="1" applyBorder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right"/>
    </xf>
    <xf numFmtId="164" fontId="7" fillId="0" borderId="0" xfId="0" applyFont="1" applyBorder="1" applyAlignment="1">
      <alignment horizontal="left"/>
    </xf>
    <xf numFmtId="164" fontId="7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3" fillId="0" borderId="0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 shrinkToFit="1"/>
    </xf>
    <xf numFmtId="164" fontId="8" fillId="0" borderId="2" xfId="0" applyFont="1" applyFill="1" applyBorder="1" applyAlignment="1">
      <alignment horizontal="left"/>
    </xf>
    <xf numFmtId="168" fontId="5" fillId="0" borderId="2" xfId="0" applyNumberFormat="1" applyFont="1" applyFill="1" applyBorder="1" applyAlignment="1">
      <alignment horizontal="right" vertical="top"/>
    </xf>
    <xf numFmtId="167" fontId="5" fillId="0" borderId="2" xfId="0" applyNumberFormat="1" applyFont="1" applyBorder="1" applyAlignment="1">
      <alignment horizontal="right" vertical="top" wrapText="1"/>
    </xf>
    <xf numFmtId="164" fontId="5" fillId="0" borderId="2" xfId="0" applyFont="1" applyFill="1" applyBorder="1" applyAlignment="1">
      <alignment horizontal="justify" vertical="top" wrapText="1"/>
    </xf>
    <xf numFmtId="164" fontId="9" fillId="0" borderId="2" xfId="0" applyFont="1" applyFill="1" applyBorder="1" applyAlignment="1">
      <alignment horizontal="justify" vertical="top" wrapText="1"/>
    </xf>
    <xf numFmtId="164" fontId="10" fillId="0" borderId="2" xfId="0" applyFont="1" applyFill="1" applyBorder="1" applyAlignment="1">
      <alignment horizontal="justify" vertical="top" wrapText="1"/>
    </xf>
    <xf numFmtId="168" fontId="6" fillId="0" borderId="2" xfId="0" applyNumberFormat="1" applyFont="1" applyFill="1" applyBorder="1" applyAlignment="1">
      <alignment horizontal="right" vertical="top"/>
    </xf>
    <xf numFmtId="167" fontId="6" fillId="0" borderId="2" xfId="0" applyNumberFormat="1" applyFont="1" applyBorder="1" applyAlignment="1">
      <alignment horizontal="right" vertical="top" wrapText="1"/>
    </xf>
    <xf numFmtId="166" fontId="6" fillId="0" borderId="2" xfId="0" applyNumberFormat="1" applyFont="1" applyFill="1" applyBorder="1" applyAlignment="1">
      <alignment horizontal="justify" vertical="top" wrapText="1"/>
    </xf>
    <xf numFmtId="166" fontId="5" fillId="0" borderId="2" xfId="0" applyNumberFormat="1" applyFont="1" applyFill="1" applyBorder="1" applyAlignment="1">
      <alignment horizontal="justify" vertical="top" wrapText="1"/>
    </xf>
    <xf numFmtId="164" fontId="5" fillId="0" borderId="2" xfId="0" applyNumberFormat="1" applyFont="1" applyFill="1" applyBorder="1" applyAlignment="1">
      <alignment horizontal="justify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left" vertical="top" wrapText="1"/>
    </xf>
    <xf numFmtId="164" fontId="6" fillId="0" borderId="2" xfId="0" applyFont="1" applyFill="1" applyBorder="1" applyAlignment="1">
      <alignment horizontal="justify" vertical="top" wrapText="1"/>
    </xf>
    <xf numFmtId="164" fontId="11" fillId="0" borderId="2" xfId="0" applyFont="1" applyBorder="1" applyAlignment="1">
      <alignment horizontal="justify" vertical="top" wrapText="1"/>
    </xf>
    <xf numFmtId="164" fontId="6" fillId="0" borderId="0" xfId="0" applyFont="1" applyFill="1" applyBorder="1" applyAlignment="1">
      <alignment horizontal="justify" vertical="top" wrapText="1"/>
    </xf>
    <xf numFmtId="164" fontId="11" fillId="0" borderId="0" xfId="0" applyFont="1" applyBorder="1" applyAlignment="1">
      <alignment horizontal="justify" vertical="top" wrapText="1"/>
    </xf>
    <xf numFmtId="168" fontId="6" fillId="0" borderId="0" xfId="0" applyNumberFormat="1" applyFont="1" applyFill="1" applyBorder="1" applyAlignment="1">
      <alignment vertical="top" wrapText="1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2" fillId="0" borderId="1" xfId="0" applyFont="1" applyBorder="1" applyAlignment="1">
      <alignment/>
    </xf>
    <xf numFmtId="164" fontId="2" fillId="0" borderId="0" xfId="0" applyFont="1" applyAlignment="1">
      <alignment horizontal="right"/>
    </xf>
    <xf numFmtId="164" fontId="4" fillId="0" borderId="2" xfId="0" applyFont="1" applyBorder="1" applyAlignment="1">
      <alignment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8" fillId="0" borderId="2" xfId="0" applyFont="1" applyFill="1" applyBorder="1" applyAlignment="1">
      <alignment vertical="top"/>
    </xf>
    <xf numFmtId="164" fontId="5" fillId="0" borderId="2" xfId="0" applyFont="1" applyFill="1" applyBorder="1" applyAlignment="1">
      <alignment horizontal="justify" vertical="center"/>
    </xf>
    <xf numFmtId="164" fontId="5" fillId="0" borderId="2" xfId="0" applyFont="1" applyFill="1" applyBorder="1" applyAlignment="1">
      <alignment horizontal="center" vertical="top" wrapText="1"/>
    </xf>
    <xf numFmtId="169" fontId="12" fillId="0" borderId="2" xfId="0" applyNumberFormat="1" applyFont="1" applyFill="1" applyBorder="1" applyAlignment="1">
      <alignment horizontal="center" vertical="top" wrapText="1"/>
    </xf>
    <xf numFmtId="167" fontId="5" fillId="0" borderId="2" xfId="0" applyNumberFormat="1" applyFont="1" applyFill="1" applyBorder="1" applyAlignment="1">
      <alignment horizontal="center" vertical="top" wrapText="1"/>
    </xf>
    <xf numFmtId="164" fontId="5" fillId="0" borderId="4" xfId="0" applyFont="1" applyFill="1" applyBorder="1" applyAlignment="1">
      <alignment/>
    </xf>
    <xf numFmtId="164" fontId="12" fillId="0" borderId="2" xfId="0" applyFont="1" applyFill="1" applyBorder="1" applyAlignment="1">
      <alignment horizontal="justify" vertical="top" wrapText="1"/>
    </xf>
    <xf numFmtId="164" fontId="12" fillId="0" borderId="2" xfId="0" applyFont="1" applyFill="1" applyBorder="1" applyAlignment="1">
      <alignment horizontal="center" vertical="top" wrapText="1"/>
    </xf>
    <xf numFmtId="166" fontId="12" fillId="0" borderId="2" xfId="0" applyNumberFormat="1" applyFont="1" applyFill="1" applyBorder="1" applyAlignment="1">
      <alignment horizontal="center" vertical="top" wrapText="1"/>
    </xf>
    <xf numFmtId="169" fontId="5" fillId="0" borderId="2" xfId="0" applyNumberFormat="1" applyFont="1" applyFill="1" applyBorder="1" applyAlignment="1">
      <alignment horizontal="center" vertical="top" wrapText="1"/>
    </xf>
    <xf numFmtId="164" fontId="6" fillId="0" borderId="4" xfId="0" applyFont="1" applyBorder="1" applyAlignment="1">
      <alignment/>
    </xf>
    <xf numFmtId="164" fontId="4" fillId="0" borderId="5" xfId="0" applyFont="1" applyFill="1" applyBorder="1" applyAlignment="1">
      <alignment horizontal="justify" vertical="top" wrapText="1"/>
    </xf>
    <xf numFmtId="164" fontId="4" fillId="0" borderId="2" xfId="0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center" vertical="top" wrapText="1"/>
    </xf>
    <xf numFmtId="169" fontId="6" fillId="0" borderId="2" xfId="0" applyNumberFormat="1" applyFont="1" applyFill="1" applyBorder="1" applyAlignment="1">
      <alignment horizontal="center" vertical="top" wrapText="1"/>
    </xf>
    <xf numFmtId="167" fontId="6" fillId="0" borderId="2" xfId="0" applyNumberFormat="1" applyFont="1" applyFill="1" applyBorder="1" applyAlignment="1">
      <alignment horizontal="center" vertical="top" wrapText="1"/>
    </xf>
    <xf numFmtId="164" fontId="6" fillId="0" borderId="6" xfId="0" applyFont="1" applyBorder="1" applyAlignment="1">
      <alignment/>
    </xf>
    <xf numFmtId="164" fontId="6" fillId="0" borderId="6" xfId="0" applyFont="1" applyFill="1" applyBorder="1" applyAlignment="1">
      <alignment/>
    </xf>
    <xf numFmtId="164" fontId="0" fillId="0" borderId="0" xfId="0" applyFill="1" applyAlignment="1">
      <alignment/>
    </xf>
    <xf numFmtId="164" fontId="5" fillId="0" borderId="6" xfId="0" applyFont="1" applyBorder="1" applyAlignment="1">
      <alignment/>
    </xf>
    <xf numFmtId="164" fontId="4" fillId="0" borderId="5" xfId="0" applyFont="1" applyBorder="1" applyAlignment="1">
      <alignment horizontal="justify" vertical="top" wrapText="1"/>
    </xf>
    <xf numFmtId="164" fontId="5" fillId="0" borderId="6" xfId="0" applyFont="1" applyFill="1" applyBorder="1" applyAlignment="1">
      <alignment/>
    </xf>
    <xf numFmtId="164" fontId="6" fillId="0" borderId="3" xfId="0" applyFont="1" applyBorder="1" applyAlignment="1">
      <alignment/>
    </xf>
    <xf numFmtId="170" fontId="4" fillId="0" borderId="2" xfId="0" applyNumberFormat="1" applyFont="1" applyFill="1" applyBorder="1" applyAlignment="1">
      <alignment horizontal="center" vertical="top" wrapText="1"/>
    </xf>
    <xf numFmtId="164" fontId="5" fillId="0" borderId="6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6" fontId="4" fillId="0" borderId="2" xfId="0" applyNumberFormat="1" applyFont="1" applyBorder="1" applyAlignment="1">
      <alignment horizontal="center" vertical="top" wrapText="1"/>
    </xf>
    <xf numFmtId="164" fontId="13" fillId="0" borderId="5" xfId="0" applyFont="1" applyBorder="1" applyAlignment="1">
      <alignment horizontal="justify" vertical="top" wrapText="1"/>
    </xf>
    <xf numFmtId="164" fontId="14" fillId="0" borderId="6" xfId="0" applyFont="1" applyBorder="1" applyAlignment="1">
      <alignment/>
    </xf>
    <xf numFmtId="164" fontId="0" fillId="0" borderId="0" xfId="0" applyFont="1" applyAlignment="1">
      <alignment/>
    </xf>
    <xf numFmtId="164" fontId="5" fillId="0" borderId="3" xfId="0" applyFont="1" applyFill="1" applyBorder="1" applyAlignment="1">
      <alignment/>
    </xf>
    <xf numFmtId="164" fontId="15" fillId="0" borderId="0" xfId="0" applyFont="1" applyAlignment="1">
      <alignment/>
    </xf>
    <xf numFmtId="164" fontId="5" fillId="0" borderId="4" xfId="0" applyFont="1" applyBorder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2" xfId="0" applyFont="1" applyBorder="1" applyAlignment="1">
      <alignment vertical="center" wrapText="1" shrinkToFit="1"/>
    </xf>
    <xf numFmtId="164" fontId="4" fillId="0" borderId="2" xfId="0" applyFont="1" applyBorder="1" applyAlignment="1">
      <alignment horizontal="center" vertical="center" shrinkToFit="1"/>
    </xf>
    <xf numFmtId="164" fontId="16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left" vertical="center" wrapText="1"/>
    </xf>
    <xf numFmtId="166" fontId="5" fillId="0" borderId="2" xfId="0" applyNumberFormat="1" applyFont="1" applyFill="1" applyBorder="1" applyAlignment="1">
      <alignment vertical="top" wrapText="1"/>
    </xf>
    <xf numFmtId="168" fontId="5" fillId="0" borderId="2" xfId="0" applyNumberFormat="1" applyFont="1" applyFill="1" applyBorder="1" applyAlignment="1">
      <alignment vertical="top" wrapText="1"/>
    </xf>
    <xf numFmtId="164" fontId="8" fillId="0" borderId="2" xfId="0" applyFont="1" applyFill="1" applyBorder="1" applyAlignment="1">
      <alignment/>
    </xf>
    <xf numFmtId="164" fontId="16" fillId="0" borderId="2" xfId="0" applyFont="1" applyBorder="1" applyAlignment="1">
      <alignment/>
    </xf>
    <xf numFmtId="166" fontId="6" fillId="0" borderId="2" xfId="0" applyNumberFormat="1" applyFont="1" applyFill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9" fontId="5" fillId="0" borderId="2" xfId="0" applyNumberFormat="1" applyFont="1" applyFill="1" applyBorder="1" applyAlignment="1">
      <alignment vertical="top" wrapText="1"/>
    </xf>
    <xf numFmtId="167" fontId="5" fillId="0" borderId="2" xfId="0" applyNumberFormat="1" applyFont="1" applyFill="1" applyBorder="1" applyAlignment="1">
      <alignment vertical="top" wrapText="1"/>
    </xf>
    <xf numFmtId="168" fontId="5" fillId="0" borderId="2" xfId="0" applyNumberFormat="1" applyFont="1" applyBorder="1" applyAlignment="1">
      <alignment vertical="top" wrapText="1"/>
    </xf>
    <xf numFmtId="168" fontId="6" fillId="0" borderId="2" xfId="0" applyNumberFormat="1" applyFont="1" applyFill="1" applyBorder="1" applyAlignment="1">
      <alignment vertical="top" wrapText="1"/>
    </xf>
    <xf numFmtId="164" fontId="8" fillId="0" borderId="2" xfId="0" applyFont="1" applyBorder="1" applyAlignment="1">
      <alignment/>
    </xf>
    <xf numFmtId="164" fontId="16" fillId="0" borderId="0" xfId="0" applyFont="1" applyBorder="1" applyAlignment="1">
      <alignment/>
    </xf>
    <xf numFmtId="164" fontId="16" fillId="0" borderId="0" xfId="0" applyFont="1" applyFill="1" applyBorder="1" applyAlignment="1">
      <alignment horizontal="justify" vertical="top" wrapText="1"/>
    </xf>
    <xf numFmtId="166" fontId="16" fillId="0" borderId="0" xfId="0" applyNumberFormat="1" applyFont="1" applyFill="1" applyBorder="1" applyAlignment="1">
      <alignment horizontal="center"/>
    </xf>
    <xf numFmtId="168" fontId="16" fillId="0" borderId="0" xfId="0" applyNumberFormat="1" applyFont="1" applyFill="1" applyBorder="1" applyAlignment="1">
      <alignment horizontal="right"/>
    </xf>
    <xf numFmtId="164" fontId="17" fillId="0" borderId="0" xfId="0" applyFont="1" applyBorder="1" applyAlignment="1">
      <alignment/>
    </xf>
    <xf numFmtId="164" fontId="16" fillId="0" borderId="0" xfId="0" applyFont="1" applyBorder="1" applyAlignment="1">
      <alignment horizontal="left" vertical="center" wrapText="1"/>
    </xf>
    <xf numFmtId="166" fontId="16" fillId="0" borderId="0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center"/>
    </xf>
    <xf numFmtId="164" fontId="18" fillId="0" borderId="0" xfId="0" applyFont="1" applyFill="1" applyBorder="1" applyAlignment="1">
      <alignment horizontal="left"/>
    </xf>
    <xf numFmtId="164" fontId="18" fillId="0" borderId="0" xfId="0" applyFont="1" applyFill="1" applyBorder="1" applyAlignment="1">
      <alignment horizontal="center"/>
    </xf>
    <xf numFmtId="164" fontId="17" fillId="0" borderId="0" xfId="0" applyFont="1" applyBorder="1" applyAlignment="1">
      <alignment/>
    </xf>
    <xf numFmtId="164" fontId="17" fillId="0" borderId="0" xfId="0" applyFont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wrapText="1"/>
    </xf>
    <xf numFmtId="164" fontId="0" fillId="0" borderId="0" xfId="0" applyAlignment="1">
      <alignment horizontal="left"/>
    </xf>
    <xf numFmtId="164" fontId="3" fillId="0" borderId="0" xfId="0" applyFont="1" applyAlignment="1">
      <alignment wrapText="1"/>
    </xf>
    <xf numFmtId="164" fontId="6" fillId="0" borderId="2" xfId="0" applyFont="1" applyBorder="1" applyAlignment="1">
      <alignment horizontal="center" wrapText="1"/>
    </xf>
    <xf numFmtId="164" fontId="6" fillId="0" borderId="2" xfId="0" applyFont="1" applyBorder="1" applyAlignment="1">
      <alignment horizontal="center"/>
    </xf>
    <xf numFmtId="164" fontId="8" fillId="0" borderId="2" xfId="0" applyFont="1" applyFill="1" applyBorder="1" applyAlignment="1">
      <alignment horizontal="left" wrapText="1"/>
    </xf>
    <xf numFmtId="164" fontId="8" fillId="0" borderId="2" xfId="0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vertical="top" wrapText="1"/>
    </xf>
    <xf numFmtId="164" fontId="8" fillId="0" borderId="2" xfId="0" applyFont="1" applyFill="1" applyBorder="1" applyAlignment="1">
      <alignment horizontal="justify" vertical="top" wrapText="1"/>
    </xf>
    <xf numFmtId="164" fontId="8" fillId="0" borderId="2" xfId="0" applyFont="1" applyFill="1" applyBorder="1" applyAlignment="1">
      <alignment horizontal="center" vertical="top" wrapText="1"/>
    </xf>
    <xf numFmtId="164" fontId="16" fillId="0" borderId="2" xfId="0" applyFont="1" applyFill="1" applyBorder="1" applyAlignment="1">
      <alignment horizontal="justify" vertical="top" wrapText="1"/>
    </xf>
    <xf numFmtId="164" fontId="16" fillId="0" borderId="2" xfId="0" applyFont="1" applyFill="1" applyBorder="1" applyAlignment="1">
      <alignment horizontal="center" vertical="top" wrapText="1"/>
    </xf>
    <xf numFmtId="167" fontId="16" fillId="0" borderId="2" xfId="0" applyNumberFormat="1" applyFont="1" applyFill="1" applyBorder="1" applyAlignment="1">
      <alignment vertical="top" wrapText="1"/>
    </xf>
    <xf numFmtId="164" fontId="8" fillId="0" borderId="2" xfId="0" applyFont="1" applyBorder="1" applyAlignment="1">
      <alignment horizontal="justify" vertical="top" wrapText="1"/>
    </xf>
    <xf numFmtId="166" fontId="8" fillId="0" borderId="2" xfId="0" applyNumberFormat="1" applyFont="1" applyBorder="1" applyAlignment="1">
      <alignment horizontal="center" vertical="top" wrapText="1"/>
    </xf>
    <xf numFmtId="167" fontId="8" fillId="0" borderId="2" xfId="0" applyNumberFormat="1" applyFont="1" applyBorder="1" applyAlignment="1">
      <alignment vertical="top" wrapText="1"/>
    </xf>
    <xf numFmtId="164" fontId="16" fillId="0" borderId="2" xfId="0" applyFont="1" applyBorder="1" applyAlignment="1">
      <alignment horizontal="justify" vertical="top" wrapText="1"/>
    </xf>
    <xf numFmtId="166" fontId="16" fillId="0" borderId="2" xfId="0" applyNumberFormat="1" applyFont="1" applyBorder="1" applyAlignment="1">
      <alignment horizontal="center" vertical="top" wrapText="1"/>
    </xf>
    <xf numFmtId="167" fontId="16" fillId="0" borderId="2" xfId="0" applyNumberFormat="1" applyFont="1" applyBorder="1" applyAlignment="1">
      <alignment vertical="top" wrapText="1"/>
    </xf>
    <xf numFmtId="164" fontId="16" fillId="0" borderId="2" xfId="0" applyFont="1" applyBorder="1" applyAlignment="1">
      <alignment vertical="top" wrapText="1"/>
    </xf>
    <xf numFmtId="164" fontId="16" fillId="0" borderId="0" xfId="0" applyFont="1" applyBorder="1" applyAlignment="1">
      <alignment horizontal="left" wrapText="1"/>
    </xf>
    <xf numFmtId="167" fontId="16" fillId="0" borderId="0" xfId="0" applyNumberFormat="1" applyFont="1" applyBorder="1" applyAlignment="1">
      <alignment vertical="top" wrapText="1"/>
    </xf>
    <xf numFmtId="164" fontId="18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left" wrapText="1"/>
    </xf>
    <xf numFmtId="164" fontId="6" fillId="0" borderId="0" xfId="0" applyFont="1" applyBorder="1" applyAlignment="1">
      <alignment horizontal="justify" vertical="top" wrapText="1"/>
    </xf>
    <xf numFmtId="166" fontId="16" fillId="0" borderId="0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right"/>
    </xf>
    <xf numFmtId="164" fontId="16" fillId="0" borderId="2" xfId="0" applyFont="1" applyBorder="1" applyAlignment="1">
      <alignment horizontal="center" vertical="center" wrapText="1" shrinkToFit="1"/>
    </xf>
    <xf numFmtId="164" fontId="6" fillId="0" borderId="2" xfId="0" applyFont="1" applyFill="1" applyBorder="1" applyAlignment="1">
      <alignment horizontal="center" vertical="top" wrapText="1"/>
    </xf>
    <xf numFmtId="168" fontId="6" fillId="0" borderId="2" xfId="0" applyNumberFormat="1" applyFont="1" applyFill="1" applyBorder="1" applyAlignment="1">
      <alignment horizontal="right" vertical="top" wrapText="1"/>
    </xf>
    <xf numFmtId="168" fontId="6" fillId="0" borderId="2" xfId="0" applyNumberFormat="1" applyFont="1" applyBorder="1" applyAlignment="1">
      <alignment horizontal="right" vertical="top" wrapText="1"/>
    </xf>
    <xf numFmtId="164" fontId="6" fillId="0" borderId="2" xfId="0" applyFont="1" applyBorder="1" applyAlignment="1">
      <alignment horizontal="center" vertical="top" wrapText="1"/>
    </xf>
    <xf numFmtId="164" fontId="10" fillId="0" borderId="2" xfId="0" applyFont="1" applyBorder="1" applyAlignment="1">
      <alignment horizontal="justify" vertical="top" wrapText="1"/>
    </xf>
    <xf numFmtId="164" fontId="6" fillId="0" borderId="0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8" fontId="6" fillId="0" borderId="0" xfId="0" applyNumberFormat="1" applyFont="1" applyFill="1" applyBorder="1" applyAlignment="1">
      <alignment horizontal="right" vertical="top" wrapText="1"/>
    </xf>
    <xf numFmtId="168" fontId="6" fillId="0" borderId="0" xfId="0" applyNumberFormat="1" applyFont="1" applyBorder="1" applyAlignment="1">
      <alignment horizontal="right" vertical="top" wrapText="1"/>
    </xf>
    <xf numFmtId="168" fontId="0" fillId="0" borderId="0" xfId="0" applyNumberFormat="1" applyFont="1" applyAlignment="1">
      <alignment horizontal="right" vertical="top" wrapText="1"/>
    </xf>
    <xf numFmtId="164" fontId="0" fillId="0" borderId="0" xfId="0" applyFont="1" applyAlignment="1">
      <alignment horizontal="center" vertical="top" wrapText="1"/>
    </xf>
    <xf numFmtId="164" fontId="0" fillId="0" borderId="0" xfId="0" applyFont="1" applyAlignment="1">
      <alignment horizontal="justify" vertical="top" wrapText="1"/>
    </xf>
    <xf numFmtId="168" fontId="0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104</xdr:row>
      <xdr:rowOff>0</xdr:rowOff>
    </xdr:from>
    <xdr:to>
      <xdr:col>0</xdr:col>
      <xdr:colOff>790575</xdr:colOff>
      <xdr:row>104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79819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43">
      <selection activeCell="D72" sqref="D72"/>
    </sheetView>
  </sheetViews>
  <sheetFormatPr defaultColWidth="9.00390625" defaultRowHeight="12.75"/>
  <cols>
    <col min="1" max="1" width="2.625" style="0" customWidth="1"/>
    <col min="2" max="2" width="48.00390625" style="0" customWidth="1"/>
    <col min="3" max="3" width="4.375" style="0" customWidth="1"/>
    <col min="4" max="4" width="21.00390625" style="0" customWidth="1"/>
    <col min="5" max="5" width="10.625" style="0" customWidth="1"/>
  </cols>
  <sheetData>
    <row r="1" spans="1:5" ht="12.75">
      <c r="A1" s="1"/>
      <c r="B1" s="1"/>
      <c r="C1" s="2" t="s">
        <v>0</v>
      </c>
      <c r="D1" s="2"/>
      <c r="E1" s="2"/>
    </row>
    <row r="2" spans="1:5" ht="12.75">
      <c r="A2" s="1"/>
      <c r="B2" s="1"/>
      <c r="C2" s="2" t="s">
        <v>1</v>
      </c>
      <c r="D2" s="2"/>
      <c r="E2" s="2"/>
    </row>
    <row r="3" spans="1:5" ht="12.75">
      <c r="A3" s="1"/>
      <c r="B3" s="2" t="s">
        <v>2</v>
      </c>
      <c r="C3" s="2"/>
      <c r="D3" s="2"/>
      <c r="E3" s="2"/>
    </row>
    <row r="4" spans="1:5" ht="12.75">
      <c r="A4" s="1"/>
      <c r="B4" s="2" t="s">
        <v>3</v>
      </c>
      <c r="C4" s="2"/>
      <c r="D4" s="2"/>
      <c r="E4" s="2"/>
    </row>
    <row r="5" spans="1:5" ht="12.75">
      <c r="A5" s="1"/>
      <c r="B5" s="2" t="s">
        <v>4</v>
      </c>
      <c r="C5" s="2"/>
      <c r="D5" s="2"/>
      <c r="E5" s="2"/>
    </row>
    <row r="6" spans="1:5" ht="12.75">
      <c r="A6" s="1"/>
      <c r="B6" s="1"/>
      <c r="C6" s="3"/>
      <c r="D6" s="3"/>
      <c r="E6" s="3"/>
    </row>
    <row r="7" spans="1:5" ht="18.75" customHeight="1">
      <c r="A7" s="4" t="s">
        <v>5</v>
      </c>
      <c r="B7" s="4"/>
      <c r="C7" s="4"/>
      <c r="D7" s="4"/>
      <c r="E7" s="4"/>
    </row>
    <row r="8" spans="1:5" ht="35.25" customHeight="1">
      <c r="A8" s="5" t="s">
        <v>6</v>
      </c>
      <c r="B8" s="5"/>
      <c r="C8" s="5"/>
      <c r="D8" s="5"/>
      <c r="E8" s="5"/>
    </row>
    <row r="9" spans="1:5" ht="12.75">
      <c r="A9" s="1"/>
      <c r="B9" s="1"/>
      <c r="C9" s="1"/>
      <c r="D9" s="6" t="s">
        <v>7</v>
      </c>
      <c r="E9" s="6"/>
    </row>
    <row r="10" spans="1:5" ht="12.75" customHeight="1">
      <c r="A10" s="7" t="s">
        <v>8</v>
      </c>
      <c r="B10" s="8" t="s">
        <v>9</v>
      </c>
      <c r="C10" s="9" t="s">
        <v>10</v>
      </c>
      <c r="D10" s="9"/>
      <c r="E10" s="9" t="s">
        <v>11</v>
      </c>
    </row>
    <row r="11" spans="1:5" ht="87.75" customHeight="1">
      <c r="A11" s="7"/>
      <c r="B11" s="8"/>
      <c r="C11" s="9" t="s">
        <v>12</v>
      </c>
      <c r="D11" s="9" t="s">
        <v>13</v>
      </c>
      <c r="E11" s="9"/>
    </row>
    <row r="12" spans="1:5" ht="14.25" customHeight="1">
      <c r="A12" s="10"/>
      <c r="B12" s="10" t="s">
        <v>14</v>
      </c>
      <c r="C12" s="10"/>
      <c r="D12" s="10"/>
      <c r="E12" s="11">
        <v>202790.6</v>
      </c>
    </row>
    <row r="13" spans="1:5" ht="42" customHeight="1">
      <c r="A13" s="10">
        <v>1</v>
      </c>
      <c r="B13" s="10" t="s">
        <v>15</v>
      </c>
      <c r="C13" s="10">
        <v>141</v>
      </c>
      <c r="D13" s="10"/>
      <c r="E13" s="11">
        <v>1.5</v>
      </c>
    </row>
    <row r="14" spans="1:5" ht="43.5" customHeight="1">
      <c r="A14" s="12"/>
      <c r="B14" s="13" t="s">
        <v>16</v>
      </c>
      <c r="C14" s="12">
        <v>141</v>
      </c>
      <c r="D14" s="14" t="s">
        <v>17</v>
      </c>
      <c r="E14" s="15">
        <v>1.5</v>
      </c>
    </row>
    <row r="15" spans="1:5" ht="15.75" customHeight="1">
      <c r="A15" s="10">
        <v>2</v>
      </c>
      <c r="B15" s="10" t="s">
        <v>18</v>
      </c>
      <c r="C15" s="10">
        <v>182</v>
      </c>
      <c r="D15" s="10"/>
      <c r="E15" s="11">
        <v>128832.8</v>
      </c>
    </row>
    <row r="16" spans="1:5" ht="16.5" customHeight="1">
      <c r="A16" s="12"/>
      <c r="B16" s="16" t="s">
        <v>19</v>
      </c>
      <c r="C16" s="17" t="s">
        <v>20</v>
      </c>
      <c r="D16" s="18" t="s">
        <v>21</v>
      </c>
      <c r="E16" s="19">
        <v>69836.7</v>
      </c>
    </row>
    <row r="17" spans="1:5" ht="12.75">
      <c r="A17" s="12"/>
      <c r="B17" s="13" t="s">
        <v>22</v>
      </c>
      <c r="C17" s="17" t="s">
        <v>20</v>
      </c>
      <c r="D17" s="17" t="s">
        <v>23</v>
      </c>
      <c r="E17" s="20">
        <v>68252</v>
      </c>
    </row>
    <row r="18" spans="1:5" ht="134.25" customHeight="1">
      <c r="A18" s="12"/>
      <c r="B18" s="16" t="s">
        <v>24</v>
      </c>
      <c r="C18" s="17">
        <v>182</v>
      </c>
      <c r="D18" s="18" t="s">
        <v>25</v>
      </c>
      <c r="E18" s="19">
        <v>674.2</v>
      </c>
    </row>
    <row r="19" spans="1:5" ht="12.75">
      <c r="A19" s="12"/>
      <c r="B19" s="16" t="s">
        <v>26</v>
      </c>
      <c r="C19" s="17" t="s">
        <v>20</v>
      </c>
      <c r="D19" s="17" t="s">
        <v>27</v>
      </c>
      <c r="E19" s="20">
        <v>885.6</v>
      </c>
    </row>
    <row r="20" spans="1:5" ht="105" customHeight="1">
      <c r="A20" s="12"/>
      <c r="B20" s="16" t="s">
        <v>28</v>
      </c>
      <c r="C20" s="17" t="s">
        <v>20</v>
      </c>
      <c r="D20" s="17" t="s">
        <v>29</v>
      </c>
      <c r="E20" s="20">
        <v>24.9</v>
      </c>
    </row>
    <row r="21" spans="1:5" ht="15.75" customHeight="1">
      <c r="A21" s="12"/>
      <c r="B21" s="13" t="s">
        <v>30</v>
      </c>
      <c r="C21" s="12">
        <v>182</v>
      </c>
      <c r="D21" s="12" t="s">
        <v>31</v>
      </c>
      <c r="E21" s="15">
        <v>1258.3</v>
      </c>
    </row>
    <row r="22" spans="1:5" ht="15" customHeight="1">
      <c r="A22" s="12"/>
      <c r="B22" s="13" t="s">
        <v>30</v>
      </c>
      <c r="C22" s="12">
        <v>182</v>
      </c>
      <c r="D22" s="12" t="s">
        <v>32</v>
      </c>
      <c r="E22" s="15">
        <v>1260.3</v>
      </c>
    </row>
    <row r="23" spans="1:5" ht="32.25" customHeight="1">
      <c r="A23" s="12"/>
      <c r="B23" s="13" t="s">
        <v>33</v>
      </c>
      <c r="C23" s="12">
        <v>182</v>
      </c>
      <c r="D23" s="12" t="s">
        <v>34</v>
      </c>
      <c r="E23" s="21">
        <v>-2</v>
      </c>
    </row>
    <row r="24" spans="1:5" ht="15.75" customHeight="1">
      <c r="A24" s="12"/>
      <c r="B24" s="13" t="s">
        <v>35</v>
      </c>
      <c r="C24" s="12">
        <v>182</v>
      </c>
      <c r="D24" s="12" t="s">
        <v>36</v>
      </c>
      <c r="E24" s="21">
        <v>3855</v>
      </c>
    </row>
    <row r="25" spans="1:5" ht="12.75">
      <c r="A25" s="12"/>
      <c r="B25" s="13" t="s">
        <v>37</v>
      </c>
      <c r="C25" s="12">
        <v>182</v>
      </c>
      <c r="D25" s="12" t="s">
        <v>38</v>
      </c>
      <c r="E25" s="21">
        <v>3855</v>
      </c>
    </row>
    <row r="26" spans="1:5" ht="16.5" customHeight="1">
      <c r="A26" s="12"/>
      <c r="B26" s="12" t="s">
        <v>39</v>
      </c>
      <c r="C26" s="12">
        <v>182</v>
      </c>
      <c r="D26" s="12" t="s">
        <v>40</v>
      </c>
      <c r="E26" s="15">
        <v>53594.9</v>
      </c>
    </row>
    <row r="27" spans="1:5" ht="12.75">
      <c r="A27" s="12"/>
      <c r="B27" s="13" t="s">
        <v>41</v>
      </c>
      <c r="C27" s="12">
        <v>182</v>
      </c>
      <c r="D27" s="12" t="s">
        <v>42</v>
      </c>
      <c r="E27" s="15">
        <v>14696.2</v>
      </c>
    </row>
    <row r="28" spans="1:5" ht="90" customHeight="1">
      <c r="A28" s="12"/>
      <c r="B28" s="13" t="s">
        <v>43</v>
      </c>
      <c r="C28" s="12">
        <v>182</v>
      </c>
      <c r="D28" s="12" t="s">
        <v>44</v>
      </c>
      <c r="E28" s="15">
        <v>38898.7</v>
      </c>
    </row>
    <row r="29" spans="1:5" ht="31.5" customHeight="1">
      <c r="A29" s="12"/>
      <c r="B29" s="13" t="s">
        <v>45</v>
      </c>
      <c r="C29" s="12">
        <v>182</v>
      </c>
      <c r="D29" s="12" t="s">
        <v>46</v>
      </c>
      <c r="E29" s="15">
        <v>285.4</v>
      </c>
    </row>
    <row r="30" spans="1:5" ht="44.25" customHeight="1">
      <c r="A30" s="12"/>
      <c r="B30" s="13" t="s">
        <v>47</v>
      </c>
      <c r="C30" s="12">
        <v>182</v>
      </c>
      <c r="D30" s="12" t="s">
        <v>48</v>
      </c>
      <c r="E30" s="15">
        <v>285.4</v>
      </c>
    </row>
    <row r="31" spans="1:5" ht="30" customHeight="1">
      <c r="A31" s="12"/>
      <c r="B31" s="13" t="s">
        <v>49</v>
      </c>
      <c r="C31" s="12">
        <v>182</v>
      </c>
      <c r="D31" s="12" t="s">
        <v>50</v>
      </c>
      <c r="E31" s="15">
        <v>2.5</v>
      </c>
    </row>
    <row r="32" spans="1:5" ht="44.25" customHeight="1">
      <c r="A32" s="12"/>
      <c r="B32" s="13" t="s">
        <v>51</v>
      </c>
      <c r="C32" s="12">
        <v>182</v>
      </c>
      <c r="D32" s="12" t="s">
        <v>52</v>
      </c>
      <c r="E32" s="15">
        <v>2.5</v>
      </c>
    </row>
    <row r="33" spans="1:5" ht="29.25" customHeight="1">
      <c r="A33" s="10">
        <v>3</v>
      </c>
      <c r="B33" s="22" t="s">
        <v>53</v>
      </c>
      <c r="C33" s="10">
        <v>821</v>
      </c>
      <c r="D33" s="10"/>
      <c r="E33" s="11">
        <v>12763.2</v>
      </c>
    </row>
    <row r="34" spans="1:5" ht="105" customHeight="1">
      <c r="A34" s="12"/>
      <c r="B34" s="13" t="s">
        <v>54</v>
      </c>
      <c r="C34" s="12">
        <v>821</v>
      </c>
      <c r="D34" s="12" t="s">
        <v>55</v>
      </c>
      <c r="E34" s="15">
        <v>10272.3</v>
      </c>
    </row>
    <row r="35" spans="1:5" ht="91.5" customHeight="1">
      <c r="A35" s="12"/>
      <c r="B35" s="13" t="s">
        <v>56</v>
      </c>
      <c r="C35" s="12">
        <v>821</v>
      </c>
      <c r="D35" s="12" t="s">
        <v>57</v>
      </c>
      <c r="E35" s="15">
        <v>10272.3</v>
      </c>
    </row>
    <row r="36" spans="1:5" ht="12.75">
      <c r="A36" s="12"/>
      <c r="B36" s="13" t="s">
        <v>58</v>
      </c>
      <c r="C36" s="12">
        <v>821</v>
      </c>
      <c r="D36" s="12" t="s">
        <v>59</v>
      </c>
      <c r="E36" s="15">
        <v>2490.9</v>
      </c>
    </row>
    <row r="37" spans="1:5" ht="12.75">
      <c r="A37" s="12"/>
      <c r="B37" s="13" t="s">
        <v>60</v>
      </c>
      <c r="C37" s="12">
        <v>821</v>
      </c>
      <c r="D37" s="12" t="s">
        <v>61</v>
      </c>
      <c r="E37" s="15">
        <v>2490.9</v>
      </c>
    </row>
    <row r="38" spans="1:5" ht="12.75">
      <c r="A38" s="10">
        <v>4</v>
      </c>
      <c r="B38" s="22" t="s">
        <v>62</v>
      </c>
      <c r="C38" s="10">
        <v>992</v>
      </c>
      <c r="D38" s="10"/>
      <c r="E38" s="11">
        <v>61193.1</v>
      </c>
    </row>
    <row r="39" spans="1:5" ht="107.25" customHeight="1">
      <c r="A39" s="12"/>
      <c r="B39" s="13" t="s">
        <v>63</v>
      </c>
      <c r="C39" s="12">
        <v>992</v>
      </c>
      <c r="D39" s="12" t="s">
        <v>55</v>
      </c>
      <c r="E39" s="15">
        <v>8794.3</v>
      </c>
    </row>
    <row r="40" spans="1:5" ht="75" customHeight="1">
      <c r="A40" s="12"/>
      <c r="B40" s="13" t="s">
        <v>64</v>
      </c>
      <c r="C40" s="12">
        <v>992</v>
      </c>
      <c r="D40" s="12" t="s">
        <v>65</v>
      </c>
      <c r="E40" s="15">
        <v>8794.3</v>
      </c>
    </row>
    <row r="41" spans="1:5" ht="30" customHeight="1">
      <c r="A41" s="12"/>
      <c r="B41" s="13" t="s">
        <v>66</v>
      </c>
      <c r="C41" s="12">
        <v>992</v>
      </c>
      <c r="D41" s="12" t="s">
        <v>67</v>
      </c>
      <c r="E41" s="15">
        <v>54.3</v>
      </c>
    </row>
    <row r="42" spans="1:5" ht="60" customHeight="1">
      <c r="A42" s="12"/>
      <c r="B42" s="13" t="s">
        <v>68</v>
      </c>
      <c r="C42" s="12">
        <v>992</v>
      </c>
      <c r="D42" s="12" t="s">
        <v>69</v>
      </c>
      <c r="E42" s="15">
        <v>54.3</v>
      </c>
    </row>
    <row r="43" spans="1:5" ht="18" customHeight="1">
      <c r="A43" s="12"/>
      <c r="B43" s="12" t="s">
        <v>70</v>
      </c>
      <c r="C43" s="12">
        <v>992</v>
      </c>
      <c r="D43" s="12" t="s">
        <v>71</v>
      </c>
      <c r="E43" s="15">
        <v>109.1</v>
      </c>
    </row>
    <row r="44" spans="1:5" ht="12.75">
      <c r="A44" s="12"/>
      <c r="B44" s="13" t="s">
        <v>72</v>
      </c>
      <c r="C44" s="12">
        <v>992</v>
      </c>
      <c r="D44" s="12" t="s">
        <v>73</v>
      </c>
      <c r="E44" s="15">
        <v>0.1</v>
      </c>
    </row>
    <row r="45" spans="1:5" ht="17.25" customHeight="1">
      <c r="A45" s="12"/>
      <c r="B45" s="13" t="s">
        <v>74</v>
      </c>
      <c r="C45" s="12">
        <v>992</v>
      </c>
      <c r="D45" s="12" t="s">
        <v>75</v>
      </c>
      <c r="E45" s="21">
        <v>109</v>
      </c>
    </row>
    <row r="46" spans="1:5" ht="32.25" customHeight="1">
      <c r="A46" s="12"/>
      <c r="B46" s="13" t="s">
        <v>76</v>
      </c>
      <c r="C46" s="12">
        <v>992</v>
      </c>
      <c r="D46" s="12" t="s">
        <v>77</v>
      </c>
      <c r="E46" s="21">
        <v>2745.2</v>
      </c>
    </row>
    <row r="47" spans="1:5" ht="32.25" customHeight="1">
      <c r="A47" s="12"/>
      <c r="B47" s="13" t="s">
        <v>78</v>
      </c>
      <c r="C47" s="12">
        <v>992</v>
      </c>
      <c r="D47" s="12" t="s">
        <v>79</v>
      </c>
      <c r="E47" s="21">
        <v>2745.2</v>
      </c>
    </row>
    <row r="48" spans="1:5" ht="30.75" customHeight="1">
      <c r="A48" s="12"/>
      <c r="B48" s="23" t="s">
        <v>80</v>
      </c>
      <c r="C48" s="12">
        <v>992</v>
      </c>
      <c r="D48" s="12" t="s">
        <v>81</v>
      </c>
      <c r="E48" s="15">
        <v>2477.4</v>
      </c>
    </row>
    <row r="49" spans="1:5" ht="31.5" customHeight="1">
      <c r="A49" s="12"/>
      <c r="B49" s="13" t="s">
        <v>82</v>
      </c>
      <c r="C49" s="12">
        <v>992</v>
      </c>
      <c r="D49" s="12" t="s">
        <v>83</v>
      </c>
      <c r="E49" s="15">
        <v>2477.4</v>
      </c>
    </row>
    <row r="50" spans="1:5" ht="15" customHeight="1">
      <c r="A50" s="12"/>
      <c r="B50" s="23" t="s">
        <v>84</v>
      </c>
      <c r="C50" s="12">
        <v>992</v>
      </c>
      <c r="D50" s="12" t="s">
        <v>85</v>
      </c>
      <c r="E50" s="15">
        <v>47463.3</v>
      </c>
    </row>
    <row r="51" spans="1:5" ht="17.25" customHeight="1">
      <c r="A51" s="12"/>
      <c r="B51" s="13" t="s">
        <v>86</v>
      </c>
      <c r="C51" s="12">
        <v>992</v>
      </c>
      <c r="D51" s="12" t="s">
        <v>87</v>
      </c>
      <c r="E51" s="15">
        <v>47463.3</v>
      </c>
    </row>
    <row r="52" spans="1:5" ht="30.75" customHeight="1">
      <c r="A52" s="12"/>
      <c r="B52" s="13" t="s">
        <v>88</v>
      </c>
      <c r="C52" s="12">
        <v>992</v>
      </c>
      <c r="D52" s="12" t="s">
        <v>89</v>
      </c>
      <c r="E52" s="15">
        <v>12.5</v>
      </c>
    </row>
    <row r="53" spans="1:5" ht="45.75" customHeight="1">
      <c r="A53" s="12"/>
      <c r="B53" s="13" t="s">
        <v>90</v>
      </c>
      <c r="C53" s="12">
        <v>992</v>
      </c>
      <c r="D53" s="12" t="s">
        <v>91</v>
      </c>
      <c r="E53" s="15">
        <v>12.5</v>
      </c>
    </row>
    <row r="54" spans="1:5" ht="15.75" customHeight="1">
      <c r="A54" s="12"/>
      <c r="B54" s="12" t="s">
        <v>92</v>
      </c>
      <c r="C54" s="12">
        <v>992</v>
      </c>
      <c r="D54" s="12" t="s">
        <v>93</v>
      </c>
      <c r="E54" s="21">
        <v>101</v>
      </c>
    </row>
    <row r="55" spans="1:5" ht="45.75" customHeight="1">
      <c r="A55" s="12"/>
      <c r="B55" s="13" t="s">
        <v>94</v>
      </c>
      <c r="C55" s="12">
        <v>992</v>
      </c>
      <c r="D55" s="12" t="s">
        <v>95</v>
      </c>
      <c r="E55" s="21">
        <v>101</v>
      </c>
    </row>
    <row r="56" spans="1:5" ht="15.75" customHeight="1">
      <c r="A56" s="12"/>
      <c r="B56" s="12" t="s">
        <v>96</v>
      </c>
      <c r="C56" s="12">
        <v>992</v>
      </c>
      <c r="D56" s="12" t="s">
        <v>97</v>
      </c>
      <c r="E56" s="21">
        <v>225</v>
      </c>
    </row>
    <row r="57" spans="1:5" ht="44.25" customHeight="1">
      <c r="A57" s="12"/>
      <c r="B57" s="13" t="s">
        <v>98</v>
      </c>
      <c r="C57" s="12">
        <v>992</v>
      </c>
      <c r="D57" s="12" t="s">
        <v>99</v>
      </c>
      <c r="E57" s="21">
        <v>225</v>
      </c>
    </row>
    <row r="58" spans="1:5" ht="46.5" customHeight="1">
      <c r="A58" s="12"/>
      <c r="B58" s="13" t="s">
        <v>100</v>
      </c>
      <c r="C58" s="12">
        <v>992</v>
      </c>
      <c r="D58" s="12" t="s">
        <v>101</v>
      </c>
      <c r="E58" s="21">
        <v>-789</v>
      </c>
    </row>
    <row r="59" spans="1:5" ht="45" customHeight="1">
      <c r="A59" s="12"/>
      <c r="B59" s="13" t="s">
        <v>102</v>
      </c>
      <c r="C59" s="12">
        <v>992</v>
      </c>
      <c r="D59" s="12" t="s">
        <v>103</v>
      </c>
      <c r="E59" s="21">
        <v>-789</v>
      </c>
    </row>
    <row r="60" spans="1:5" ht="9.75" customHeight="1">
      <c r="A60" s="3"/>
      <c r="B60" s="3"/>
      <c r="C60" s="3"/>
      <c r="D60" s="3"/>
      <c r="E60" s="3"/>
    </row>
    <row r="61" spans="1:5" ht="13.5" customHeight="1">
      <c r="A61" s="3"/>
      <c r="B61" s="3"/>
      <c r="C61" s="3"/>
      <c r="D61" s="3"/>
      <c r="E61" s="3"/>
    </row>
    <row r="62" spans="1:5" ht="16.5" customHeight="1">
      <c r="A62" s="24" t="s">
        <v>104</v>
      </c>
      <c r="B62" s="24"/>
      <c r="C62" s="24"/>
      <c r="D62" s="24"/>
      <c r="E62" s="25"/>
    </row>
    <row r="63" spans="1:5" ht="16.5" customHeight="1">
      <c r="A63" s="24" t="s">
        <v>105</v>
      </c>
      <c r="B63" s="24"/>
      <c r="C63" s="24"/>
      <c r="D63" s="26"/>
      <c r="E63" s="25"/>
    </row>
    <row r="64" spans="1:5" ht="17.25" customHeight="1">
      <c r="A64" s="24" t="s">
        <v>3</v>
      </c>
      <c r="B64" s="24"/>
      <c r="C64" s="26"/>
      <c r="D64" s="27" t="s">
        <v>106</v>
      </c>
      <c r="E64" s="27"/>
    </row>
    <row r="65" ht="9.75" customHeight="1"/>
    <row r="66" spans="1:5" ht="14.25" customHeight="1">
      <c r="A66" s="28"/>
      <c r="B66" s="28"/>
      <c r="C66" s="28"/>
      <c r="D66" s="29"/>
      <c r="E66" s="29"/>
    </row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</sheetData>
  <sheetProtection selectLockedCells="1" selectUnlockedCells="1"/>
  <mergeCells count="18">
    <mergeCell ref="C1:E1"/>
    <mergeCell ref="C2:E2"/>
    <mergeCell ref="B3:E3"/>
    <mergeCell ref="B4:E4"/>
    <mergeCell ref="B5:E5"/>
    <mergeCell ref="A7:E7"/>
    <mergeCell ref="A8:E8"/>
    <mergeCell ref="D9:E9"/>
    <mergeCell ref="A10:A11"/>
    <mergeCell ref="B10:B11"/>
    <mergeCell ref="C10:D10"/>
    <mergeCell ref="E10:E11"/>
    <mergeCell ref="A62:D62"/>
    <mergeCell ref="A63:C63"/>
    <mergeCell ref="A64:B64"/>
    <mergeCell ref="D64:E64"/>
    <mergeCell ref="A66:C66"/>
    <mergeCell ref="D66:E66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workbookViewId="0" topLeftCell="A1">
      <selection activeCell="B80" sqref="B80"/>
    </sheetView>
  </sheetViews>
  <sheetFormatPr defaultColWidth="9.00390625" defaultRowHeight="12.75"/>
  <cols>
    <col min="1" max="1" width="24.00390625" style="0" customWidth="1"/>
    <col min="2" max="2" width="36.75390625" style="0" customWidth="1"/>
    <col min="3" max="4" width="10.125" style="0" customWidth="1"/>
    <col min="5" max="5" width="6.00390625" style="0" customWidth="1"/>
  </cols>
  <sheetData>
    <row r="1" spans="2:4" ht="12.75">
      <c r="B1" s="2" t="s">
        <v>107</v>
      </c>
      <c r="C1" s="2"/>
      <c r="D1" s="2"/>
    </row>
    <row r="2" spans="2:4" ht="12.75" customHeight="1">
      <c r="B2" s="30" t="s">
        <v>108</v>
      </c>
      <c r="C2" s="30"/>
      <c r="D2" s="30"/>
    </row>
    <row r="3" spans="2:4" ht="12.75">
      <c r="B3" s="2" t="s">
        <v>105</v>
      </c>
      <c r="C3" s="2"/>
      <c r="D3" s="2"/>
    </row>
    <row r="4" spans="2:4" ht="12.75">
      <c r="B4" s="2" t="s">
        <v>3</v>
      </c>
      <c r="C4" s="2"/>
      <c r="D4" s="2"/>
    </row>
    <row r="5" spans="2:4" ht="12.75">
      <c r="B5" s="2" t="s">
        <v>4</v>
      </c>
      <c r="C5" s="2"/>
      <c r="D5" s="2"/>
    </row>
    <row r="6" ht="6" customHeight="1"/>
    <row r="7" spans="1:4" ht="12.75" customHeight="1">
      <c r="A7" s="31" t="s">
        <v>109</v>
      </c>
      <c r="B7" s="31"/>
      <c r="C7" s="31"/>
      <c r="D7" s="31"/>
    </row>
    <row r="8" spans="1:4" ht="60" customHeight="1">
      <c r="A8" s="31"/>
      <c r="B8" s="31"/>
      <c r="C8" s="31"/>
      <c r="D8" s="31"/>
    </row>
    <row r="9" spans="1:4" ht="14.25" customHeight="1">
      <c r="A9" s="26"/>
      <c r="B9" s="26"/>
      <c r="C9" s="32" t="s">
        <v>7</v>
      </c>
      <c r="D9" s="32"/>
    </row>
    <row r="10" spans="1:5" ht="89.25" customHeight="1">
      <c r="A10" s="33" t="s">
        <v>110</v>
      </c>
      <c r="B10" s="34" t="s">
        <v>111</v>
      </c>
      <c r="C10" s="34" t="s">
        <v>112</v>
      </c>
      <c r="D10" s="34" t="s">
        <v>113</v>
      </c>
      <c r="E10" s="35" t="s">
        <v>114</v>
      </c>
    </row>
    <row r="11" spans="1:5" ht="14.25" customHeight="1">
      <c r="A11" s="33"/>
      <c r="B11" s="34"/>
      <c r="C11" s="34"/>
      <c r="D11" s="34"/>
      <c r="E11" s="35"/>
    </row>
    <row r="12" spans="1:5" ht="12.75">
      <c r="A12" s="33"/>
      <c r="B12" s="34"/>
      <c r="C12" s="34"/>
      <c r="D12" s="34"/>
      <c r="E12" s="35"/>
    </row>
    <row r="13" spans="1:5" ht="12.75">
      <c r="A13" s="33"/>
      <c r="B13" s="34"/>
      <c r="C13" s="34"/>
      <c r="D13" s="34"/>
      <c r="E13" s="35"/>
    </row>
    <row r="14" spans="1:5" ht="12.75">
      <c r="A14" s="33"/>
      <c r="B14" s="34"/>
      <c r="C14" s="34"/>
      <c r="D14" s="34"/>
      <c r="E14" s="35"/>
    </row>
    <row r="15" spans="1:5" ht="12.75">
      <c r="A15" s="33"/>
      <c r="B15" s="34"/>
      <c r="C15" s="34"/>
      <c r="D15" s="34"/>
      <c r="E15" s="35"/>
    </row>
    <row r="16" spans="1:5" ht="12.75">
      <c r="A16" s="33"/>
      <c r="B16" s="34"/>
      <c r="C16" s="34"/>
      <c r="D16" s="34"/>
      <c r="E16" s="35"/>
    </row>
    <row r="17" spans="1:5" ht="0.75" customHeight="1">
      <c r="A17" s="33"/>
      <c r="B17" s="34"/>
      <c r="C17" s="34"/>
      <c r="D17" s="34"/>
      <c r="E17" s="35"/>
    </row>
    <row r="18" spans="1:5" ht="12.75">
      <c r="A18" s="36" t="s">
        <v>115</v>
      </c>
      <c r="B18" s="36"/>
      <c r="C18" s="37">
        <f>SUM(C19+C101)</f>
        <v>213899.2</v>
      </c>
      <c r="D18" s="37">
        <f>SUM(D19+D101)</f>
        <v>202790.59999999998</v>
      </c>
      <c r="E18" s="38">
        <f aca="true" t="shared" si="0" ref="E18:E24">SUM(D18*100/C18)</f>
        <v>94.80661919259163</v>
      </c>
    </row>
    <row r="19" spans="1:5" ht="13.5" customHeight="1">
      <c r="A19" s="39" t="s">
        <v>116</v>
      </c>
      <c r="B19" s="39" t="s">
        <v>117</v>
      </c>
      <c r="C19" s="37">
        <f>SUM(C20+C74)</f>
        <v>149574.2</v>
      </c>
      <c r="D19" s="37">
        <f>SUM(D20+D74)</f>
        <v>150555.19999999998</v>
      </c>
      <c r="E19" s="38">
        <f t="shared" si="0"/>
        <v>100.6558617729528</v>
      </c>
    </row>
    <row r="20" spans="1:5" ht="12.75" customHeight="1">
      <c r="A20" s="39"/>
      <c r="B20" s="39" t="s">
        <v>118</v>
      </c>
      <c r="C20" s="37">
        <f>SUM(C21+C49+C68+C39)</f>
        <v>127907.8</v>
      </c>
      <c r="D20" s="37">
        <f>SUM(D21+D49+D68+D39)</f>
        <v>128830.29999999999</v>
      </c>
      <c r="E20" s="38">
        <f t="shared" si="0"/>
        <v>100.72122263067614</v>
      </c>
    </row>
    <row r="21" spans="1:5" ht="14.25" customHeight="1">
      <c r="A21" s="40" t="s">
        <v>119</v>
      </c>
      <c r="B21" s="40" t="s">
        <v>120</v>
      </c>
      <c r="C21" s="37">
        <f>SUM(C22)</f>
        <v>69250</v>
      </c>
      <c r="D21" s="37">
        <v>69836.7</v>
      </c>
      <c r="E21" s="38">
        <f t="shared" si="0"/>
        <v>100.8472202166065</v>
      </c>
    </row>
    <row r="22" spans="1:5" ht="16.5" customHeight="1">
      <c r="A22" s="41" t="s">
        <v>121</v>
      </c>
      <c r="B22" s="41" t="s">
        <v>19</v>
      </c>
      <c r="C22" s="42">
        <v>69250</v>
      </c>
      <c r="D22" s="42">
        <v>69836.7</v>
      </c>
      <c r="E22" s="43">
        <f t="shared" si="0"/>
        <v>100.8472202166065</v>
      </c>
    </row>
    <row r="23" spans="1:5" ht="12.75">
      <c r="A23" s="44" t="s">
        <v>23</v>
      </c>
      <c r="B23" s="16" t="s">
        <v>22</v>
      </c>
      <c r="C23" s="42">
        <f>SUM(C24+C25+C26+C27)</f>
        <v>69250</v>
      </c>
      <c r="D23" s="42">
        <f>SUM(D24+D25+D26+D27)</f>
        <v>68251.9</v>
      </c>
      <c r="E23" s="43">
        <f t="shared" si="0"/>
        <v>98.55870036101082</v>
      </c>
    </row>
    <row r="24" spans="1:5" ht="117.75" customHeight="1">
      <c r="A24" s="44" t="s">
        <v>122</v>
      </c>
      <c r="B24" s="16" t="s">
        <v>22</v>
      </c>
      <c r="C24" s="42">
        <v>69250</v>
      </c>
      <c r="D24" s="42">
        <v>67896.8</v>
      </c>
      <c r="E24" s="43">
        <f t="shared" si="0"/>
        <v>98.04592057761732</v>
      </c>
    </row>
    <row r="25" spans="1:5" ht="149.25" customHeight="1">
      <c r="A25" s="44" t="s">
        <v>123</v>
      </c>
      <c r="B25" s="16" t="s">
        <v>124</v>
      </c>
      <c r="C25" s="42">
        <v>0</v>
      </c>
      <c r="D25" s="42">
        <v>231.4</v>
      </c>
      <c r="E25" s="43">
        <v>0</v>
      </c>
    </row>
    <row r="26" spans="1:5" ht="12.75">
      <c r="A26" s="44" t="s">
        <v>125</v>
      </c>
      <c r="B26" s="16" t="s">
        <v>126</v>
      </c>
      <c r="C26" s="42">
        <v>0</v>
      </c>
      <c r="D26" s="42">
        <v>99.4</v>
      </c>
      <c r="E26" s="43">
        <v>0</v>
      </c>
    </row>
    <row r="27" spans="1:5" ht="12.75">
      <c r="A27" s="44" t="s">
        <v>127</v>
      </c>
      <c r="B27" s="16" t="s">
        <v>22</v>
      </c>
      <c r="C27" s="42">
        <v>0</v>
      </c>
      <c r="D27" s="42">
        <v>24.3</v>
      </c>
      <c r="E27" s="43">
        <v>0</v>
      </c>
    </row>
    <row r="28" spans="1:5" ht="181.5" customHeight="1">
      <c r="A28" s="44" t="s">
        <v>25</v>
      </c>
      <c r="B28" s="16" t="s">
        <v>128</v>
      </c>
      <c r="C28" s="42">
        <v>0</v>
      </c>
      <c r="D28" s="42">
        <f>SUM(D29+D30+D31)</f>
        <v>674.2</v>
      </c>
      <c r="E28" s="43">
        <v>0</v>
      </c>
    </row>
    <row r="29" spans="1:5" ht="181.5" customHeight="1">
      <c r="A29" s="44" t="s">
        <v>129</v>
      </c>
      <c r="B29" s="16" t="s">
        <v>128</v>
      </c>
      <c r="C29" s="42">
        <v>0</v>
      </c>
      <c r="D29" s="42">
        <v>671.7</v>
      </c>
      <c r="E29" s="43">
        <v>0</v>
      </c>
    </row>
    <row r="30" spans="1:5" ht="208.5" customHeight="1">
      <c r="A30" s="44" t="s">
        <v>130</v>
      </c>
      <c r="B30" s="16" t="s">
        <v>131</v>
      </c>
      <c r="C30" s="42">
        <v>0</v>
      </c>
      <c r="D30" s="42">
        <v>2.2</v>
      </c>
      <c r="E30" s="43">
        <v>0</v>
      </c>
    </row>
    <row r="31" spans="1:5" ht="195.75" customHeight="1">
      <c r="A31" s="16" t="s">
        <v>132</v>
      </c>
      <c r="B31" s="16" t="s">
        <v>133</v>
      </c>
      <c r="C31" s="42">
        <v>0</v>
      </c>
      <c r="D31" s="42">
        <v>0.3</v>
      </c>
      <c r="E31" s="43">
        <v>0</v>
      </c>
    </row>
    <row r="32" spans="1:5" ht="75" customHeight="1">
      <c r="A32" s="44" t="s">
        <v>27</v>
      </c>
      <c r="B32" s="16" t="s">
        <v>26</v>
      </c>
      <c r="C32" s="42">
        <v>0</v>
      </c>
      <c r="D32" s="42">
        <f>SUM(D33+D34+D35)</f>
        <v>885.6</v>
      </c>
      <c r="E32" s="43">
        <v>0</v>
      </c>
    </row>
    <row r="33" spans="1:5" ht="75" customHeight="1">
      <c r="A33" s="44" t="s">
        <v>134</v>
      </c>
      <c r="B33" s="16" t="s">
        <v>26</v>
      </c>
      <c r="C33" s="42">
        <v>0</v>
      </c>
      <c r="D33" s="42">
        <v>875.1</v>
      </c>
      <c r="E33" s="43">
        <v>0</v>
      </c>
    </row>
    <row r="34" spans="1:5" ht="103.5" customHeight="1">
      <c r="A34" s="44" t="s">
        <v>135</v>
      </c>
      <c r="B34" s="16" t="s">
        <v>136</v>
      </c>
      <c r="C34" s="42">
        <v>0</v>
      </c>
      <c r="D34" s="42">
        <v>8.4</v>
      </c>
      <c r="E34" s="43">
        <v>0</v>
      </c>
    </row>
    <row r="35" spans="1:5" ht="73.5" customHeight="1">
      <c r="A35" s="44" t="s">
        <v>137</v>
      </c>
      <c r="B35" s="16" t="s">
        <v>138</v>
      </c>
      <c r="C35" s="42">
        <v>0</v>
      </c>
      <c r="D35" s="42">
        <v>2.1</v>
      </c>
      <c r="E35" s="43">
        <v>0</v>
      </c>
    </row>
    <row r="36" spans="1:5" ht="151.5" customHeight="1">
      <c r="A36" s="44" t="s">
        <v>29</v>
      </c>
      <c r="B36" s="16" t="s">
        <v>28</v>
      </c>
      <c r="C36" s="42">
        <v>0</v>
      </c>
      <c r="D36" s="42">
        <f>SUM(D37+D38)</f>
        <v>24.900000000000002</v>
      </c>
      <c r="E36" s="43">
        <v>0</v>
      </c>
    </row>
    <row r="37" spans="1:5" ht="151.5" customHeight="1">
      <c r="A37" s="44" t="s">
        <v>139</v>
      </c>
      <c r="B37" s="16" t="s">
        <v>28</v>
      </c>
      <c r="C37" s="42">
        <v>0</v>
      </c>
      <c r="D37" s="42">
        <v>23.8</v>
      </c>
      <c r="E37" s="43">
        <v>0</v>
      </c>
    </row>
    <row r="38" spans="1:5" ht="152.25" customHeight="1">
      <c r="A38" s="44" t="s">
        <v>140</v>
      </c>
      <c r="B38" s="16" t="s">
        <v>28</v>
      </c>
      <c r="C38" s="42">
        <v>0</v>
      </c>
      <c r="D38" s="42">
        <v>1.1</v>
      </c>
      <c r="E38" s="43">
        <v>0</v>
      </c>
    </row>
    <row r="39" spans="1:5" ht="12.75">
      <c r="A39" s="45" t="s">
        <v>141</v>
      </c>
      <c r="B39" s="45" t="s">
        <v>142</v>
      </c>
      <c r="C39" s="37">
        <f>SUM(C40+C45)</f>
        <v>1257.6</v>
      </c>
      <c r="D39" s="37">
        <f>SUM(D40)</f>
        <v>1258.3</v>
      </c>
      <c r="E39" s="38">
        <f>SUM(D39*100/C39)</f>
        <v>100.05566157760815</v>
      </c>
    </row>
    <row r="40" spans="1:5" ht="27.75" customHeight="1">
      <c r="A40" s="46" t="s">
        <v>31</v>
      </c>
      <c r="B40" s="47" t="s">
        <v>30</v>
      </c>
      <c r="C40" s="37">
        <f>SUM(C41+C45)</f>
        <v>1257.6</v>
      </c>
      <c r="D40" s="37">
        <f>SUM(D41+D45)</f>
        <v>1258.3</v>
      </c>
      <c r="E40" s="38">
        <f>SUM(D40*100/C40)</f>
        <v>100.05566157760815</v>
      </c>
    </row>
    <row r="41" spans="1:5" ht="12.75">
      <c r="A41" s="16" t="s">
        <v>32</v>
      </c>
      <c r="B41" s="16" t="s">
        <v>143</v>
      </c>
      <c r="C41" s="42">
        <f>SUM(C42+C43+C44)</f>
        <v>1257.6</v>
      </c>
      <c r="D41" s="42">
        <f>SUM(D42+D43+D44)</f>
        <v>1260.3</v>
      </c>
      <c r="E41" s="43">
        <f>SUM(D41*100/C41)</f>
        <v>100.21469465648856</v>
      </c>
    </row>
    <row r="42" spans="1:5" ht="12.75">
      <c r="A42" s="16" t="s">
        <v>144</v>
      </c>
      <c r="B42" s="16" t="s">
        <v>143</v>
      </c>
      <c r="C42" s="42">
        <v>1257.6</v>
      </c>
      <c r="D42" s="42">
        <v>1256.2</v>
      </c>
      <c r="E42" s="43">
        <f>SUM(D42*100/C42)</f>
        <v>99.88867684478372</v>
      </c>
    </row>
    <row r="43" spans="1:5" ht="45" customHeight="1">
      <c r="A43" s="16" t="s">
        <v>145</v>
      </c>
      <c r="B43" s="16" t="s">
        <v>146</v>
      </c>
      <c r="C43" s="42">
        <v>0</v>
      </c>
      <c r="D43" s="42">
        <v>1.6</v>
      </c>
      <c r="E43" s="43">
        <v>0</v>
      </c>
    </row>
    <row r="44" spans="1:5" ht="12.75">
      <c r="A44" s="16" t="s">
        <v>147</v>
      </c>
      <c r="B44" s="16" t="s">
        <v>148</v>
      </c>
      <c r="C44" s="42">
        <v>0</v>
      </c>
      <c r="D44" s="42">
        <v>2.5</v>
      </c>
      <c r="E44" s="43">
        <v>0</v>
      </c>
    </row>
    <row r="45" spans="1:5" ht="43.5" customHeight="1">
      <c r="A45" s="16" t="s">
        <v>34</v>
      </c>
      <c r="B45" s="16" t="s">
        <v>149</v>
      </c>
      <c r="C45" s="42">
        <f>SUM(C46+C47+C48)</f>
        <v>0</v>
      </c>
      <c r="D45" s="42">
        <f>SUM(D46+D47+D48)</f>
        <v>-2</v>
      </c>
      <c r="E45" s="43">
        <v>0</v>
      </c>
    </row>
    <row r="46" spans="1:5" ht="42.75" customHeight="1">
      <c r="A46" s="16" t="s">
        <v>150</v>
      </c>
      <c r="B46" s="16" t="s">
        <v>151</v>
      </c>
      <c r="C46" s="42">
        <v>0</v>
      </c>
      <c r="D46" s="42">
        <v>-2.7</v>
      </c>
      <c r="E46" s="43">
        <v>0</v>
      </c>
    </row>
    <row r="47" spans="1:5" ht="78.75" customHeight="1">
      <c r="A47" s="16" t="s">
        <v>152</v>
      </c>
      <c r="B47" s="16" t="s">
        <v>153</v>
      </c>
      <c r="C47" s="42">
        <v>0</v>
      </c>
      <c r="D47" s="42">
        <v>0.1</v>
      </c>
      <c r="E47" s="43">
        <v>0</v>
      </c>
    </row>
    <row r="48" spans="1:5" ht="43.5" customHeight="1">
      <c r="A48" s="16" t="s">
        <v>154</v>
      </c>
      <c r="B48" s="48" t="s">
        <v>155</v>
      </c>
      <c r="C48" s="42">
        <v>0</v>
      </c>
      <c r="D48" s="42">
        <v>0.6</v>
      </c>
      <c r="E48" s="43">
        <v>0</v>
      </c>
    </row>
    <row r="49" spans="1:5" ht="12.75">
      <c r="A49" s="46" t="s">
        <v>156</v>
      </c>
      <c r="B49" s="46" t="s">
        <v>157</v>
      </c>
      <c r="C49" s="37">
        <f>SUM(C50+C56)</f>
        <v>57114.8</v>
      </c>
      <c r="D49" s="37">
        <f>SUM(D50+D56)</f>
        <v>57449.899999999994</v>
      </c>
      <c r="E49" s="38">
        <f>SUM(D49*100/C49)</f>
        <v>100.58671307612035</v>
      </c>
    </row>
    <row r="50" spans="1:5" ht="28.5" customHeight="1">
      <c r="A50" s="46" t="s">
        <v>36</v>
      </c>
      <c r="B50" s="46" t="s">
        <v>158</v>
      </c>
      <c r="C50" s="37">
        <f>SUM(C51)</f>
        <v>3804</v>
      </c>
      <c r="D50" s="37">
        <f>SUM(D51)</f>
        <v>3855.0000000000005</v>
      </c>
      <c r="E50" s="38">
        <f>SUM(D50*100/C50)</f>
        <v>101.34069400630916</v>
      </c>
    </row>
    <row r="51" spans="1:5" ht="61.5" customHeight="1">
      <c r="A51" s="16" t="s">
        <v>38</v>
      </c>
      <c r="B51" s="16" t="s">
        <v>37</v>
      </c>
      <c r="C51" s="42">
        <f>SUM(C52+C53+C54+C55)</f>
        <v>3804</v>
      </c>
      <c r="D51" s="42">
        <f>SUM(D52+D53+D54+D55)</f>
        <v>3855.0000000000005</v>
      </c>
      <c r="E51" s="43">
        <f>SUM(D51*100/C51)</f>
        <v>101.34069400630916</v>
      </c>
    </row>
    <row r="52" spans="1:5" ht="60" customHeight="1">
      <c r="A52" s="16" t="s">
        <v>159</v>
      </c>
      <c r="B52" s="16" t="s">
        <v>160</v>
      </c>
      <c r="C52" s="42">
        <v>3804</v>
      </c>
      <c r="D52" s="42">
        <v>3819.6</v>
      </c>
      <c r="E52" s="43">
        <f>SUM(D52*100/C52)</f>
        <v>100.41009463722398</v>
      </c>
    </row>
    <row r="53" spans="1:5" ht="89.25" customHeight="1">
      <c r="A53" s="16" t="s">
        <v>161</v>
      </c>
      <c r="B53" s="16" t="s">
        <v>162</v>
      </c>
      <c r="C53" s="42">
        <v>0</v>
      </c>
      <c r="D53" s="42">
        <v>34.8</v>
      </c>
      <c r="E53" s="43">
        <v>0</v>
      </c>
    </row>
    <row r="54" spans="1:5" ht="73.5" customHeight="1">
      <c r="A54" s="16" t="s">
        <v>163</v>
      </c>
      <c r="B54" s="16" t="s">
        <v>164</v>
      </c>
      <c r="C54" s="42">
        <v>0</v>
      </c>
      <c r="D54" s="42">
        <v>0.3</v>
      </c>
      <c r="E54" s="43">
        <v>0</v>
      </c>
    </row>
    <row r="55" spans="1:5" ht="12.75">
      <c r="A55" s="16" t="s">
        <v>165</v>
      </c>
      <c r="B55" s="16" t="s">
        <v>37</v>
      </c>
      <c r="C55" s="42">
        <v>0</v>
      </c>
      <c r="D55" s="42">
        <v>0.3</v>
      </c>
      <c r="E55" s="43">
        <v>0</v>
      </c>
    </row>
    <row r="56" spans="1:5" ht="14.25" customHeight="1">
      <c r="A56" s="46" t="s">
        <v>40</v>
      </c>
      <c r="B56" s="47" t="s">
        <v>166</v>
      </c>
      <c r="C56" s="37">
        <f>SUM(C57+C63)</f>
        <v>53310.8</v>
      </c>
      <c r="D56" s="37">
        <f>SUM(D57+D63)</f>
        <v>53594.899999999994</v>
      </c>
      <c r="E56" s="38">
        <f>SUM(D56*100/C56)</f>
        <v>100.53291265559697</v>
      </c>
    </row>
    <row r="57" spans="1:5" ht="72.75" customHeight="1">
      <c r="A57" s="16" t="s">
        <v>167</v>
      </c>
      <c r="B57" s="16" t="s">
        <v>168</v>
      </c>
      <c r="C57" s="42">
        <f>SUM(C58)</f>
        <v>14600</v>
      </c>
      <c r="D57" s="42">
        <f>SUM(D58)</f>
        <v>14696.199999999999</v>
      </c>
      <c r="E57" s="43">
        <f>SUM(D57*100/C57)</f>
        <v>100.65890410958905</v>
      </c>
    </row>
    <row r="58" spans="1:5" ht="103.5" customHeight="1">
      <c r="A58" s="16" t="s">
        <v>42</v>
      </c>
      <c r="B58" s="16" t="s">
        <v>169</v>
      </c>
      <c r="C58" s="42">
        <f>SUM(C59+C60+C61+C62)</f>
        <v>14600</v>
      </c>
      <c r="D58" s="42">
        <f>SUM(D59+D60+D61+D62)</f>
        <v>14696.199999999999</v>
      </c>
      <c r="E58" s="43">
        <f>SUM(D58*100/C58)</f>
        <v>100.65890410958905</v>
      </c>
    </row>
    <row r="59" spans="1:5" ht="103.5" customHeight="1">
      <c r="A59" s="16" t="s">
        <v>170</v>
      </c>
      <c r="B59" s="16" t="s">
        <v>169</v>
      </c>
      <c r="C59" s="42">
        <v>14600</v>
      </c>
      <c r="D59" s="42">
        <v>14601.3</v>
      </c>
      <c r="E59" s="43">
        <f>SUM(D59*100/C59)</f>
        <v>100.00890410958904</v>
      </c>
    </row>
    <row r="60" spans="1:5" ht="133.5" customHeight="1">
      <c r="A60" s="16" t="s">
        <v>171</v>
      </c>
      <c r="B60" s="16" t="s">
        <v>172</v>
      </c>
      <c r="C60" s="42">
        <v>0</v>
      </c>
      <c r="D60" s="42">
        <v>106.4</v>
      </c>
      <c r="E60" s="43">
        <v>0</v>
      </c>
    </row>
    <row r="61" spans="1:5" ht="123" customHeight="1">
      <c r="A61" s="16" t="s">
        <v>173</v>
      </c>
      <c r="B61" s="16" t="s">
        <v>174</v>
      </c>
      <c r="C61" s="42">
        <v>0</v>
      </c>
      <c r="D61" s="42">
        <v>-12.2</v>
      </c>
      <c r="E61" s="43">
        <v>0</v>
      </c>
    </row>
    <row r="62" spans="1:5" ht="103.5" customHeight="1">
      <c r="A62" s="16" t="s">
        <v>175</v>
      </c>
      <c r="B62" s="16" t="s">
        <v>176</v>
      </c>
      <c r="C62" s="42">
        <v>0</v>
      </c>
      <c r="D62" s="42">
        <v>0.7</v>
      </c>
      <c r="E62" s="43">
        <v>0</v>
      </c>
    </row>
    <row r="63" spans="1:5" ht="12.75">
      <c r="A63" s="16" t="s">
        <v>177</v>
      </c>
      <c r="B63" s="16" t="s">
        <v>178</v>
      </c>
      <c r="C63" s="42">
        <f>SUM(C64)</f>
        <v>38710.8</v>
      </c>
      <c r="D63" s="42">
        <f>SUM(D64)</f>
        <v>38898.7</v>
      </c>
      <c r="E63" s="43">
        <f>SUM(D63*100/C63)</f>
        <v>100.48539425689987</v>
      </c>
    </row>
    <row r="64" spans="1:5" ht="103.5" customHeight="1">
      <c r="A64" s="16" t="s">
        <v>44</v>
      </c>
      <c r="B64" s="16" t="s">
        <v>43</v>
      </c>
      <c r="C64" s="42">
        <f>SUM(C65+C66+C67)</f>
        <v>38710.8</v>
      </c>
      <c r="D64" s="42">
        <f>SUM(D65+D66+D67)</f>
        <v>38898.7</v>
      </c>
      <c r="E64" s="43">
        <f>SUM(D64*100/C64)</f>
        <v>100.48539425689987</v>
      </c>
    </row>
    <row r="65" spans="1:5" ht="103.5" customHeight="1">
      <c r="A65" s="16" t="s">
        <v>179</v>
      </c>
      <c r="B65" s="16" t="s">
        <v>43</v>
      </c>
      <c r="C65" s="42">
        <v>38710.8</v>
      </c>
      <c r="D65" s="42">
        <v>38560.7</v>
      </c>
      <c r="E65" s="43">
        <f>SUM(D65*100/C65)</f>
        <v>99.61225291133222</v>
      </c>
    </row>
    <row r="66" spans="1:5" ht="134.25" customHeight="1">
      <c r="A66" s="16" t="s">
        <v>180</v>
      </c>
      <c r="B66" s="16" t="s">
        <v>181</v>
      </c>
      <c r="C66" s="42">
        <v>0</v>
      </c>
      <c r="D66" s="42">
        <v>318.6</v>
      </c>
      <c r="E66" s="43">
        <v>0</v>
      </c>
    </row>
    <row r="67" spans="1:5" ht="121.5" customHeight="1">
      <c r="A67" s="16" t="s">
        <v>182</v>
      </c>
      <c r="B67" s="16" t="s">
        <v>183</v>
      </c>
      <c r="C67" s="42">
        <v>0</v>
      </c>
      <c r="D67" s="42">
        <v>19.4</v>
      </c>
      <c r="E67" s="43">
        <v>0</v>
      </c>
    </row>
    <row r="68" spans="1:5" ht="12.75">
      <c r="A68" s="46" t="s">
        <v>184</v>
      </c>
      <c r="B68" s="46" t="s">
        <v>185</v>
      </c>
      <c r="C68" s="37">
        <f>SUM(C69)</f>
        <v>285.4</v>
      </c>
      <c r="D68" s="37">
        <f>SUM(D69)</f>
        <v>285.40000000000003</v>
      </c>
      <c r="E68" s="38">
        <f>SUM(D68*100/C68)</f>
        <v>100.00000000000001</v>
      </c>
    </row>
    <row r="69" spans="1:5" ht="28.5" customHeight="1">
      <c r="A69" s="16" t="s">
        <v>46</v>
      </c>
      <c r="B69" s="16" t="s">
        <v>186</v>
      </c>
      <c r="C69" s="42">
        <f>SUM(C70)</f>
        <v>285.4</v>
      </c>
      <c r="D69" s="42">
        <f>SUM(D70)</f>
        <v>285.40000000000003</v>
      </c>
      <c r="E69" s="43">
        <f>SUM(D69*100/C69)</f>
        <v>100.00000000000001</v>
      </c>
    </row>
    <row r="70" spans="1:5" ht="61.5" customHeight="1">
      <c r="A70" s="16" t="s">
        <v>48</v>
      </c>
      <c r="B70" s="16" t="s">
        <v>47</v>
      </c>
      <c r="C70" s="42">
        <f>SUM(C71+C72+C73)</f>
        <v>285.4</v>
      </c>
      <c r="D70" s="42">
        <f>SUM(D71+D72+D73)</f>
        <v>285.40000000000003</v>
      </c>
      <c r="E70" s="43">
        <f>SUM(D70*100/C70)</f>
        <v>100.00000000000001</v>
      </c>
    </row>
    <row r="71" spans="1:5" ht="62.25" customHeight="1">
      <c r="A71" s="16" t="s">
        <v>187</v>
      </c>
      <c r="B71" s="16" t="s">
        <v>47</v>
      </c>
      <c r="C71" s="42">
        <v>285.4</v>
      </c>
      <c r="D71" s="42">
        <v>53.8</v>
      </c>
      <c r="E71" s="43">
        <f>SUM(D71*100/C71)</f>
        <v>18.85073580939033</v>
      </c>
    </row>
    <row r="72" spans="1:5" ht="90.75" customHeight="1">
      <c r="A72" s="16" t="s">
        <v>188</v>
      </c>
      <c r="B72" s="16" t="s">
        <v>189</v>
      </c>
      <c r="C72" s="42">
        <v>0</v>
      </c>
      <c r="D72" s="42">
        <v>183</v>
      </c>
      <c r="E72" s="43">
        <v>0</v>
      </c>
    </row>
    <row r="73" spans="1:5" ht="58.5" customHeight="1">
      <c r="A73" s="16" t="s">
        <v>190</v>
      </c>
      <c r="B73" s="16" t="s">
        <v>191</v>
      </c>
      <c r="C73" s="42">
        <v>0</v>
      </c>
      <c r="D73" s="42">
        <v>48.6</v>
      </c>
      <c r="E73" s="43">
        <v>0</v>
      </c>
    </row>
    <row r="74" spans="1:5" ht="12.75">
      <c r="A74" s="16"/>
      <c r="B74" s="46" t="s">
        <v>192</v>
      </c>
      <c r="C74" s="37">
        <f>SUM(C75+C86+C91+C98)</f>
        <v>21666.4</v>
      </c>
      <c r="D74" s="37">
        <f>SUM(D75+D86+D91+D98)</f>
        <v>21724.899999999998</v>
      </c>
      <c r="E74" s="38">
        <f>SUM(D74*100/C74)</f>
        <v>100.27000332311782</v>
      </c>
    </row>
    <row r="75" spans="1:5" ht="59.25" customHeight="1">
      <c r="A75" s="46" t="s">
        <v>193</v>
      </c>
      <c r="B75" s="46" t="s">
        <v>194</v>
      </c>
      <c r="C75" s="37">
        <f>SUM(C76)</f>
        <v>19010</v>
      </c>
      <c r="D75" s="37">
        <f>SUM(D76)</f>
        <v>19066.6</v>
      </c>
      <c r="E75" s="38">
        <f>SUM(D75*100/C75)</f>
        <v>100.2977380326144</v>
      </c>
    </row>
    <row r="76" spans="1:5" ht="150" customHeight="1">
      <c r="A76" s="16" t="s">
        <v>55</v>
      </c>
      <c r="B76" s="16" t="s">
        <v>195</v>
      </c>
      <c r="C76" s="42">
        <f>SUM(C78+C83)</f>
        <v>19010</v>
      </c>
      <c r="D76" s="42">
        <f>SUM(D78+D83)</f>
        <v>19066.6</v>
      </c>
      <c r="E76" s="43">
        <f>SUM(D76*100/C76)</f>
        <v>100.2977380326144</v>
      </c>
    </row>
    <row r="77" spans="1:5" ht="105" customHeight="1">
      <c r="A77" s="44" t="s">
        <v>196</v>
      </c>
      <c r="B77" s="16" t="s">
        <v>197</v>
      </c>
      <c r="C77" s="42">
        <f>SUM(C78)</f>
        <v>10260</v>
      </c>
      <c r="D77" s="42">
        <f>SUM(D78)</f>
        <v>10272.3</v>
      </c>
      <c r="E77" s="43">
        <f>SUM(D77*100/C77)</f>
        <v>100.11988304093566</v>
      </c>
    </row>
    <row r="78" spans="1:5" ht="120" customHeight="1">
      <c r="A78" s="16" t="s">
        <v>57</v>
      </c>
      <c r="B78" s="16" t="s">
        <v>198</v>
      </c>
      <c r="C78" s="42">
        <f>SUM(C79+C80+C81+C82)</f>
        <v>10260</v>
      </c>
      <c r="D78" s="42">
        <f>SUM(D79+D80+D81+D82)</f>
        <v>10272.3</v>
      </c>
      <c r="E78" s="43">
        <f>SUM(D78*100/C78)</f>
        <v>100.11988304093566</v>
      </c>
    </row>
    <row r="79" spans="1:5" ht="120.75" customHeight="1">
      <c r="A79" s="16" t="s">
        <v>199</v>
      </c>
      <c r="B79" s="16" t="s">
        <v>198</v>
      </c>
      <c r="C79" s="42">
        <v>0</v>
      </c>
      <c r="D79" s="42">
        <v>58.2</v>
      </c>
      <c r="E79" s="43">
        <v>0</v>
      </c>
    </row>
    <row r="80" spans="1:5" ht="117.75" customHeight="1">
      <c r="A80" s="16" t="s">
        <v>200</v>
      </c>
      <c r="B80" s="16" t="s">
        <v>198</v>
      </c>
      <c r="C80" s="42">
        <v>10260</v>
      </c>
      <c r="D80" s="42">
        <v>10132.4</v>
      </c>
      <c r="E80" s="43">
        <f>SUM(D80*100/C80)</f>
        <v>98.75633528265107</v>
      </c>
    </row>
    <row r="81" spans="1:5" ht="120.75" customHeight="1">
      <c r="A81" s="16" t="s">
        <v>201</v>
      </c>
      <c r="B81" s="16" t="s">
        <v>198</v>
      </c>
      <c r="C81" s="42">
        <v>0</v>
      </c>
      <c r="D81" s="42">
        <v>-0.1</v>
      </c>
      <c r="E81" s="43">
        <v>0</v>
      </c>
    </row>
    <row r="82" spans="1:5" ht="118.5" customHeight="1">
      <c r="A82" s="16" t="s">
        <v>202</v>
      </c>
      <c r="B82" s="16" t="s">
        <v>198</v>
      </c>
      <c r="C82" s="42">
        <v>0</v>
      </c>
      <c r="D82" s="42">
        <v>81.8</v>
      </c>
      <c r="E82" s="43">
        <v>0</v>
      </c>
    </row>
    <row r="83" spans="1:5" ht="134.25" customHeight="1">
      <c r="A83" s="41" t="s">
        <v>203</v>
      </c>
      <c r="B83" s="41" t="s">
        <v>204</v>
      </c>
      <c r="C83" s="42">
        <f>SUM(C84+C85)</f>
        <v>8750</v>
      </c>
      <c r="D83" s="42">
        <f>SUM(D84+D85)</f>
        <v>8794.300000000001</v>
      </c>
      <c r="E83" s="43">
        <f aca="true" t="shared" si="1" ref="E83:E116">SUM(D83*100/C83)</f>
        <v>100.50628571428572</v>
      </c>
    </row>
    <row r="84" spans="1:5" ht="108.75" customHeight="1">
      <c r="A84" s="41" t="s">
        <v>65</v>
      </c>
      <c r="B84" s="41" t="s">
        <v>205</v>
      </c>
      <c r="C84" s="42">
        <v>8750</v>
      </c>
      <c r="D84" s="42">
        <v>196.1</v>
      </c>
      <c r="E84" s="43">
        <f t="shared" si="1"/>
        <v>2.241142857142857</v>
      </c>
    </row>
    <row r="85" spans="1:5" ht="108.75" customHeight="1">
      <c r="A85" s="41" t="s">
        <v>206</v>
      </c>
      <c r="B85" s="41" t="s">
        <v>205</v>
      </c>
      <c r="C85" s="42">
        <v>0</v>
      </c>
      <c r="D85" s="42">
        <v>8598.2</v>
      </c>
      <c r="E85" s="43">
        <v>0</v>
      </c>
    </row>
    <row r="86" spans="1:5" ht="12.75">
      <c r="A86" s="40" t="s">
        <v>207</v>
      </c>
      <c r="B86" s="40" t="s">
        <v>208</v>
      </c>
      <c r="C86" s="37">
        <f>SUM(C87)</f>
        <v>2490</v>
      </c>
      <c r="D86" s="37">
        <v>2490.9</v>
      </c>
      <c r="E86" s="43">
        <f t="shared" si="1"/>
        <v>100.03614457831326</v>
      </c>
    </row>
    <row r="87" spans="1:5" ht="12.75">
      <c r="A87" s="41" t="s">
        <v>209</v>
      </c>
      <c r="B87" s="41" t="s">
        <v>210</v>
      </c>
      <c r="C87" s="42">
        <f>SUM(C88)</f>
        <v>2490</v>
      </c>
      <c r="D87" s="42">
        <v>2490.9</v>
      </c>
      <c r="E87" s="43">
        <f t="shared" si="1"/>
        <v>100.03614457831326</v>
      </c>
    </row>
    <row r="88" spans="1:5" ht="60" customHeight="1">
      <c r="A88" s="41" t="s">
        <v>211</v>
      </c>
      <c r="B88" s="41" t="s">
        <v>212</v>
      </c>
      <c r="C88" s="42">
        <f>SUM(C89)</f>
        <v>2490</v>
      </c>
      <c r="D88" s="42">
        <v>2490.9</v>
      </c>
      <c r="E88" s="43">
        <f t="shared" si="1"/>
        <v>100.03614457831326</v>
      </c>
    </row>
    <row r="89" spans="1:5" ht="75.75" customHeight="1">
      <c r="A89" s="41" t="s">
        <v>213</v>
      </c>
      <c r="B89" s="41" t="s">
        <v>214</v>
      </c>
      <c r="C89" s="42">
        <v>2490</v>
      </c>
      <c r="D89" s="42">
        <v>2490.9</v>
      </c>
      <c r="E89" s="43">
        <f t="shared" si="1"/>
        <v>100.03614457831326</v>
      </c>
    </row>
    <row r="90" spans="1:5" ht="76.5" customHeight="1">
      <c r="A90" s="41" t="s">
        <v>215</v>
      </c>
      <c r="B90" s="41" t="s">
        <v>214</v>
      </c>
      <c r="C90" s="42">
        <v>2490</v>
      </c>
      <c r="D90" s="42">
        <v>2490</v>
      </c>
      <c r="E90" s="43">
        <f t="shared" si="1"/>
        <v>100</v>
      </c>
    </row>
    <row r="91" spans="1:5" ht="12.75">
      <c r="A91" s="40" t="s">
        <v>216</v>
      </c>
      <c r="B91" s="40" t="s">
        <v>217</v>
      </c>
      <c r="C91" s="37">
        <f>SUM(C96+C92+C94)</f>
        <v>57.4</v>
      </c>
      <c r="D91" s="37">
        <f>SUM(D96+D92+D94)</f>
        <v>58.3</v>
      </c>
      <c r="E91" s="43">
        <f t="shared" si="1"/>
        <v>101.56794425087108</v>
      </c>
    </row>
    <row r="92" spans="1:5" ht="12.75">
      <c r="A92" s="41" t="s">
        <v>67</v>
      </c>
      <c r="B92" s="41" t="s">
        <v>218</v>
      </c>
      <c r="C92" s="42">
        <f>SUM(C93)</f>
        <v>57.4</v>
      </c>
      <c r="D92" s="42">
        <f>SUM(D93)</f>
        <v>54.3</v>
      </c>
      <c r="E92" s="43">
        <f t="shared" si="1"/>
        <v>94.5993031358885</v>
      </c>
    </row>
    <row r="93" spans="1:5" ht="12.75">
      <c r="A93" s="41" t="s">
        <v>69</v>
      </c>
      <c r="B93" s="41" t="s">
        <v>219</v>
      </c>
      <c r="C93" s="42">
        <v>57.4</v>
      </c>
      <c r="D93" s="42">
        <v>54.3</v>
      </c>
      <c r="E93" s="43">
        <f t="shared" si="1"/>
        <v>94.5993031358885</v>
      </c>
    </row>
    <row r="94" spans="1:5" ht="178.5" customHeight="1">
      <c r="A94" s="41" t="s">
        <v>220</v>
      </c>
      <c r="B94" s="41" t="s">
        <v>221</v>
      </c>
      <c r="C94" s="42">
        <f>SUM(C95)</f>
        <v>0</v>
      </c>
      <c r="D94" s="42">
        <f>SUM(D95)</f>
        <v>1.5</v>
      </c>
      <c r="E94" s="43">
        <v>0</v>
      </c>
    </row>
    <row r="95" spans="1:5" ht="75.75" customHeight="1">
      <c r="A95" s="41" t="s">
        <v>222</v>
      </c>
      <c r="B95" s="41" t="s">
        <v>16</v>
      </c>
      <c r="C95" s="42">
        <v>0</v>
      </c>
      <c r="D95" s="42">
        <v>1.5</v>
      </c>
      <c r="E95" s="43">
        <v>0</v>
      </c>
    </row>
    <row r="96" spans="1:5" ht="12.75">
      <c r="A96" s="41" t="s">
        <v>50</v>
      </c>
      <c r="B96" s="41" t="s">
        <v>223</v>
      </c>
      <c r="C96" s="42">
        <f>SUM(C97)</f>
        <v>0</v>
      </c>
      <c r="D96" s="42">
        <f>SUM(D97)</f>
        <v>2.5</v>
      </c>
      <c r="E96" s="43">
        <v>0</v>
      </c>
    </row>
    <row r="97" spans="1:5" ht="12.75">
      <c r="A97" s="41" t="s">
        <v>52</v>
      </c>
      <c r="B97" s="41" t="s">
        <v>224</v>
      </c>
      <c r="C97" s="42">
        <v>0</v>
      </c>
      <c r="D97" s="42">
        <v>2.5</v>
      </c>
      <c r="E97" s="43">
        <v>0</v>
      </c>
    </row>
    <row r="98" spans="1:5" ht="12.75">
      <c r="A98" s="40" t="s">
        <v>225</v>
      </c>
      <c r="B98" s="22" t="s">
        <v>226</v>
      </c>
      <c r="C98" s="37">
        <f>SUM(C100)</f>
        <v>109</v>
      </c>
      <c r="D98" s="37">
        <f>SUM(D100+D99)</f>
        <v>109.1</v>
      </c>
      <c r="E98" s="43">
        <f t="shared" si="1"/>
        <v>100.09174311926606</v>
      </c>
    </row>
    <row r="99" spans="1:5" ht="12.75">
      <c r="A99" s="41" t="s">
        <v>73</v>
      </c>
      <c r="B99" s="13" t="s">
        <v>72</v>
      </c>
      <c r="C99" s="42">
        <v>0</v>
      </c>
      <c r="D99" s="42">
        <v>0.1</v>
      </c>
      <c r="E99" s="43">
        <v>0</v>
      </c>
    </row>
    <row r="100" spans="1:5" ht="12.75">
      <c r="A100" s="41" t="s">
        <v>75</v>
      </c>
      <c r="B100" s="13" t="s">
        <v>74</v>
      </c>
      <c r="C100" s="42">
        <v>109</v>
      </c>
      <c r="D100" s="42">
        <v>109</v>
      </c>
      <c r="E100" s="43">
        <f t="shared" si="1"/>
        <v>100</v>
      </c>
    </row>
    <row r="101" spans="1:5" ht="12.75">
      <c r="A101" s="39" t="s">
        <v>227</v>
      </c>
      <c r="B101" s="39" t="s">
        <v>228</v>
      </c>
      <c r="C101" s="37">
        <f>SUM(C102+C112+C115)</f>
        <v>64325</v>
      </c>
      <c r="D101" s="37">
        <f>SUM(D102+D112+D115)</f>
        <v>52235.4</v>
      </c>
      <c r="E101" s="38">
        <f t="shared" si="1"/>
        <v>81.20544111931598</v>
      </c>
    </row>
    <row r="102" spans="1:5" ht="12.75">
      <c r="A102" s="40" t="s">
        <v>229</v>
      </c>
      <c r="B102" s="40" t="s">
        <v>230</v>
      </c>
      <c r="C102" s="37">
        <f>SUM(C103+C105+C108+C110)</f>
        <v>64889</v>
      </c>
      <c r="D102" s="37">
        <f>SUM(D103+D105+D108+D110)</f>
        <v>52799.4</v>
      </c>
      <c r="E102" s="38">
        <f t="shared" si="1"/>
        <v>81.36879902602907</v>
      </c>
    </row>
    <row r="103" spans="1:5" ht="12.75">
      <c r="A103" s="41" t="s">
        <v>231</v>
      </c>
      <c r="B103" s="13" t="s">
        <v>232</v>
      </c>
      <c r="C103" s="42">
        <f>SUM(C104)</f>
        <v>2745.2</v>
      </c>
      <c r="D103" s="42">
        <f>SUM(D104)</f>
        <v>2745.2</v>
      </c>
      <c r="E103" s="43">
        <f t="shared" si="1"/>
        <v>100</v>
      </c>
    </row>
    <row r="104" spans="1:5" ht="12.75">
      <c r="A104" s="41" t="s">
        <v>233</v>
      </c>
      <c r="B104" s="13" t="s">
        <v>234</v>
      </c>
      <c r="C104" s="42">
        <v>2745.2</v>
      </c>
      <c r="D104" s="42">
        <f>SUM(C104)</f>
        <v>2745.2</v>
      </c>
      <c r="E104" s="43">
        <f t="shared" si="1"/>
        <v>100</v>
      </c>
    </row>
    <row r="105" spans="1:5" ht="59.25" customHeight="1">
      <c r="A105" s="41" t="s">
        <v>235</v>
      </c>
      <c r="B105" s="41" t="s">
        <v>236</v>
      </c>
      <c r="C105" s="42">
        <f>SUM(C106+C107)</f>
        <v>62030.3</v>
      </c>
      <c r="D105" s="42">
        <f>SUM(D106+D107)</f>
        <v>49940.700000000004</v>
      </c>
      <c r="E105" s="43">
        <f t="shared" si="1"/>
        <v>80.51017002980801</v>
      </c>
    </row>
    <row r="106" spans="1:5" ht="12.75">
      <c r="A106" s="41" t="s">
        <v>83</v>
      </c>
      <c r="B106" s="41" t="s">
        <v>82</v>
      </c>
      <c r="C106" s="42">
        <v>2477.4</v>
      </c>
      <c r="D106" s="42">
        <f>SUM(C106)</f>
        <v>2477.4</v>
      </c>
      <c r="E106" s="43">
        <f t="shared" si="1"/>
        <v>100</v>
      </c>
    </row>
    <row r="107" spans="1:5" ht="12.75">
      <c r="A107" s="49" t="s">
        <v>237</v>
      </c>
      <c r="B107" s="49" t="s">
        <v>238</v>
      </c>
      <c r="C107" s="42">
        <v>59552.9</v>
      </c>
      <c r="D107" s="42">
        <v>47463.3</v>
      </c>
      <c r="E107" s="43">
        <f t="shared" si="1"/>
        <v>79.69939331250032</v>
      </c>
    </row>
    <row r="108" spans="1:5" ht="12.75">
      <c r="A108" s="49" t="s">
        <v>89</v>
      </c>
      <c r="B108" s="41" t="s">
        <v>239</v>
      </c>
      <c r="C108" s="42">
        <f>SUM(C109)</f>
        <v>12.5</v>
      </c>
      <c r="D108" s="42">
        <f>SUM(D109)</f>
        <v>12.5</v>
      </c>
      <c r="E108" s="43">
        <f t="shared" si="1"/>
        <v>100</v>
      </c>
    </row>
    <row r="109" spans="1:5" ht="12.75">
      <c r="A109" s="49" t="s">
        <v>240</v>
      </c>
      <c r="B109" s="49" t="s">
        <v>241</v>
      </c>
      <c r="C109" s="42">
        <v>12.5</v>
      </c>
      <c r="D109" s="42">
        <f>SUM(C109)</f>
        <v>12.5</v>
      </c>
      <c r="E109" s="43">
        <f t="shared" si="1"/>
        <v>100</v>
      </c>
    </row>
    <row r="110" spans="1:5" ht="12.75">
      <c r="A110" s="49" t="s">
        <v>93</v>
      </c>
      <c r="B110" s="13" t="s">
        <v>242</v>
      </c>
      <c r="C110" s="42">
        <f>SUM(C111)</f>
        <v>101</v>
      </c>
      <c r="D110" s="42">
        <f>SUM(D111)</f>
        <v>101</v>
      </c>
      <c r="E110" s="43">
        <f t="shared" si="1"/>
        <v>100</v>
      </c>
    </row>
    <row r="111" spans="1:5" ht="60.75" customHeight="1">
      <c r="A111" s="49" t="s">
        <v>95</v>
      </c>
      <c r="B111" s="13" t="s">
        <v>243</v>
      </c>
      <c r="C111" s="42">
        <v>101</v>
      </c>
      <c r="D111" s="42">
        <f>SUM(C111)</f>
        <v>101</v>
      </c>
      <c r="E111" s="43">
        <f t="shared" si="1"/>
        <v>100</v>
      </c>
    </row>
    <row r="112" spans="1:5" ht="12.75">
      <c r="A112" s="39" t="s">
        <v>244</v>
      </c>
      <c r="B112" s="22" t="s">
        <v>245</v>
      </c>
      <c r="C112" s="37">
        <f>SUM(C113)</f>
        <v>225</v>
      </c>
      <c r="D112" s="37">
        <f>SUM(D113)</f>
        <v>225</v>
      </c>
      <c r="E112" s="38">
        <f t="shared" si="1"/>
        <v>100</v>
      </c>
    </row>
    <row r="113" spans="1:5" ht="12.75">
      <c r="A113" s="49" t="s">
        <v>246</v>
      </c>
      <c r="B113" s="13" t="s">
        <v>247</v>
      </c>
      <c r="C113" s="42">
        <f>SUM(C114)</f>
        <v>225</v>
      </c>
      <c r="D113" s="42">
        <f>SUM(C113)</f>
        <v>225</v>
      </c>
      <c r="E113" s="43">
        <f t="shared" si="1"/>
        <v>100</v>
      </c>
    </row>
    <row r="114" spans="1:5" ht="12.75">
      <c r="A114" s="49" t="s">
        <v>99</v>
      </c>
      <c r="B114" s="13" t="s">
        <v>248</v>
      </c>
      <c r="C114" s="42">
        <v>225</v>
      </c>
      <c r="D114" s="42">
        <f>SUM(C114)</f>
        <v>225</v>
      </c>
      <c r="E114" s="43">
        <f t="shared" si="1"/>
        <v>100</v>
      </c>
    </row>
    <row r="115" spans="1:5" ht="12.75">
      <c r="A115" s="39" t="s">
        <v>249</v>
      </c>
      <c r="B115" s="40" t="s">
        <v>250</v>
      </c>
      <c r="C115" s="37">
        <f>SUM(C116)</f>
        <v>-789</v>
      </c>
      <c r="D115" s="37">
        <f>SUM(D116)</f>
        <v>-789</v>
      </c>
      <c r="E115" s="38">
        <f t="shared" si="1"/>
        <v>100</v>
      </c>
    </row>
    <row r="116" spans="1:5" ht="12.75">
      <c r="A116" s="49" t="s">
        <v>103</v>
      </c>
      <c r="B116" s="50" t="s">
        <v>251</v>
      </c>
      <c r="C116" s="42">
        <v>-789</v>
      </c>
      <c r="D116" s="42">
        <f>SUM(C116)</f>
        <v>-789</v>
      </c>
      <c r="E116" s="43">
        <f t="shared" si="1"/>
        <v>100</v>
      </c>
    </row>
    <row r="117" spans="1:4" ht="12.75">
      <c r="A117" s="51"/>
      <c r="B117" s="52"/>
      <c r="C117" s="53"/>
      <c r="D117" s="53"/>
    </row>
    <row r="118" spans="1:4" ht="12.75">
      <c r="A118" s="51"/>
      <c r="B118" s="52"/>
      <c r="C118" s="53"/>
      <c r="D118" s="53"/>
    </row>
    <row r="119" spans="1:4" ht="12.75">
      <c r="A119" s="24" t="s">
        <v>104</v>
      </c>
      <c r="B119" s="24"/>
      <c r="C119" s="24"/>
      <c r="D119" s="24"/>
    </row>
    <row r="120" spans="1:4" ht="12.75">
      <c r="A120" s="24" t="s">
        <v>105</v>
      </c>
      <c r="B120" s="24"/>
      <c r="C120" s="24"/>
      <c r="D120" s="26"/>
    </row>
    <row r="121" spans="1:5" ht="12.75">
      <c r="A121" s="24" t="s">
        <v>3</v>
      </c>
      <c r="B121" s="24"/>
      <c r="C121" s="27" t="s">
        <v>106</v>
      </c>
      <c r="D121" s="27"/>
      <c r="E121" s="27"/>
    </row>
    <row r="123" spans="1:4" ht="12.75">
      <c r="A123" s="28"/>
      <c r="B123" s="28"/>
      <c r="C123" s="54"/>
      <c r="D123" s="54"/>
    </row>
  </sheetData>
  <sheetProtection selectLockedCells="1" selectUnlockedCells="1"/>
  <mergeCells count="19">
    <mergeCell ref="B1:D1"/>
    <mergeCell ref="B2:D2"/>
    <mergeCell ref="B3:D3"/>
    <mergeCell ref="B4:D4"/>
    <mergeCell ref="B5:D5"/>
    <mergeCell ref="A7:D8"/>
    <mergeCell ref="C9:D9"/>
    <mergeCell ref="A10:A17"/>
    <mergeCell ref="B10:B17"/>
    <mergeCell ref="C10:C17"/>
    <mergeCell ref="D10:D17"/>
    <mergeCell ref="E10:E17"/>
    <mergeCell ref="A18:B18"/>
    <mergeCell ref="A119:D119"/>
    <mergeCell ref="A120:C120"/>
    <mergeCell ref="A121:B121"/>
    <mergeCell ref="C121:E121"/>
    <mergeCell ref="A123:B123"/>
    <mergeCell ref="C123:D123"/>
  </mergeCells>
  <printOptions/>
  <pageMargins left="1.18125" right="0.39375" top="0.39375" bottom="0.31527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5"/>
  <sheetViews>
    <sheetView workbookViewId="0" topLeftCell="A237">
      <selection activeCell="N253" sqref="N253"/>
    </sheetView>
  </sheetViews>
  <sheetFormatPr defaultColWidth="9.00390625" defaultRowHeight="12.75"/>
  <cols>
    <col min="1" max="1" width="2.125" style="0" customWidth="1"/>
    <col min="2" max="2" width="25.375" style="0" customWidth="1"/>
    <col min="3" max="3" width="3.875" style="0" customWidth="1"/>
    <col min="4" max="4" width="3.00390625" style="0" customWidth="1"/>
    <col min="5" max="5" width="2.625" style="0" customWidth="1"/>
    <col min="6" max="6" width="8.00390625" style="0" customWidth="1"/>
    <col min="7" max="7" width="4.75390625" style="0" customWidth="1"/>
    <col min="8" max="8" width="10.25390625" style="0" customWidth="1"/>
    <col min="9" max="9" width="10.00390625" style="0" customWidth="1"/>
    <col min="10" max="10" width="10.125" style="0" customWidth="1"/>
    <col min="11" max="11" width="5.875" style="0" customWidth="1"/>
  </cols>
  <sheetData>
    <row r="1" spans="4:11" ht="12.75">
      <c r="D1" s="2" t="s">
        <v>252</v>
      </c>
      <c r="E1" s="2"/>
      <c r="F1" s="2"/>
      <c r="G1" s="2"/>
      <c r="H1" s="2"/>
      <c r="I1" s="2"/>
      <c r="J1" s="2"/>
      <c r="K1" s="2"/>
    </row>
    <row r="2" spans="4:11" ht="12.75" customHeight="1">
      <c r="D2" s="30" t="s">
        <v>108</v>
      </c>
      <c r="E2" s="30"/>
      <c r="F2" s="30"/>
      <c r="G2" s="30"/>
      <c r="H2" s="30"/>
      <c r="I2" s="30"/>
      <c r="J2" s="30"/>
      <c r="K2" s="30"/>
    </row>
    <row r="3" spans="2:11" ht="12.75">
      <c r="B3" s="2" t="s">
        <v>105</v>
      </c>
      <c r="C3" s="2"/>
      <c r="D3" s="2"/>
      <c r="E3" s="2"/>
      <c r="F3" s="2"/>
      <c r="G3" s="2"/>
      <c r="H3" s="2"/>
      <c r="I3" s="2"/>
      <c r="J3" s="2"/>
      <c r="K3" s="2"/>
    </row>
    <row r="4" spans="4:11" ht="12.75">
      <c r="D4" s="2" t="s">
        <v>3</v>
      </c>
      <c r="E4" s="2"/>
      <c r="F4" s="2"/>
      <c r="G4" s="2"/>
      <c r="H4" s="2"/>
      <c r="I4" s="2"/>
      <c r="J4" s="2"/>
      <c r="K4" s="2"/>
    </row>
    <row r="5" spans="4:11" ht="12.75">
      <c r="D5" s="2" t="s">
        <v>253</v>
      </c>
      <c r="E5" s="2"/>
      <c r="F5" s="2"/>
      <c r="G5" s="2"/>
      <c r="H5" s="2"/>
      <c r="I5" s="2"/>
      <c r="J5" s="2"/>
      <c r="K5" s="2"/>
    </row>
    <row r="6" spans="9:11" ht="12.75" customHeight="1">
      <c r="I6" s="55"/>
      <c r="J6" s="55"/>
      <c r="K6" s="55"/>
    </row>
    <row r="7" ht="12.75" hidden="1"/>
    <row r="8" spans="1:11" ht="18.75" customHeight="1">
      <c r="A8" s="56" t="s">
        <v>254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8.75" customHeight="1">
      <c r="A9" s="56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5.75" customHeight="1">
      <c r="A10" s="56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6.75" customHeight="1" hidden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5" customHeight="1">
      <c r="A12" s="25"/>
      <c r="B12" s="25"/>
      <c r="C12" s="25"/>
      <c r="D12" s="25"/>
      <c r="E12" s="25"/>
      <c r="F12" s="25"/>
      <c r="G12" s="25"/>
      <c r="H12" s="25"/>
      <c r="I12" s="58"/>
      <c r="J12" s="25"/>
      <c r="K12" s="59" t="s">
        <v>257</v>
      </c>
    </row>
    <row r="13" spans="1:11" ht="141.75" customHeight="1">
      <c r="A13" s="60" t="s">
        <v>258</v>
      </c>
      <c r="B13" s="61" t="s">
        <v>259</v>
      </c>
      <c r="C13" s="61"/>
      <c r="D13" s="61" t="s">
        <v>260</v>
      </c>
      <c r="E13" s="61" t="s">
        <v>261</v>
      </c>
      <c r="F13" s="61" t="s">
        <v>262</v>
      </c>
      <c r="G13" s="61" t="s">
        <v>263</v>
      </c>
      <c r="H13" s="34" t="s">
        <v>112</v>
      </c>
      <c r="I13" s="62" t="s">
        <v>264</v>
      </c>
      <c r="J13" s="61" t="s">
        <v>265</v>
      </c>
      <c r="K13" s="61" t="s">
        <v>266</v>
      </c>
    </row>
    <row r="14" spans="1:11" ht="12.75">
      <c r="A14" s="63"/>
      <c r="B14" s="64" t="s">
        <v>115</v>
      </c>
      <c r="C14" s="65"/>
      <c r="D14" s="65"/>
      <c r="E14" s="65"/>
      <c r="F14" s="65"/>
      <c r="G14" s="65"/>
      <c r="H14" s="66">
        <f>SUM(H15+H55+H77+H110+H151+H157+H191+H212+H234)</f>
        <v>228005.4</v>
      </c>
      <c r="I14" s="66">
        <f>SUM(I15+I55+I77+I110+I151+I157+I191+I212+I234)</f>
        <v>228005.4</v>
      </c>
      <c r="J14" s="66">
        <f>SUM(J15+J55+J77+J110+J151+J157+J191+J212+J234)</f>
        <v>211714.09999999998</v>
      </c>
      <c r="K14" s="67">
        <f aca="true" t="shared" si="0" ref="K14:K26">J14/I14*100</f>
        <v>92.8548622094038</v>
      </c>
    </row>
    <row r="15" spans="1:11" ht="12.75">
      <c r="A15" s="68">
        <v>1</v>
      </c>
      <c r="B15" s="69" t="s">
        <v>267</v>
      </c>
      <c r="C15" s="70">
        <v>992</v>
      </c>
      <c r="D15" s="71" t="s">
        <v>268</v>
      </c>
      <c r="E15" s="71"/>
      <c r="F15" s="71"/>
      <c r="G15" s="71"/>
      <c r="H15" s="72">
        <f>SUM(H16+H20+H28+H32)</f>
        <v>38637.2</v>
      </c>
      <c r="I15" s="72">
        <f>SUM(I16+I20+I28+I32)</f>
        <v>38637.2</v>
      </c>
      <c r="J15" s="72">
        <f>SUM(J16+J20+J28+J32)</f>
        <v>38436.399999999994</v>
      </c>
      <c r="K15" s="67">
        <f t="shared" si="0"/>
        <v>99.48029360305611</v>
      </c>
    </row>
    <row r="16" spans="1:11" ht="58.5" customHeight="1">
      <c r="A16" s="73"/>
      <c r="B16" s="74" t="s">
        <v>269</v>
      </c>
      <c r="C16" s="75">
        <v>992</v>
      </c>
      <c r="D16" s="76" t="s">
        <v>268</v>
      </c>
      <c r="E16" s="76" t="s">
        <v>270</v>
      </c>
      <c r="F16" s="76"/>
      <c r="G16" s="76"/>
      <c r="H16" s="77">
        <f aca="true" t="shared" si="1" ref="H16:J17">H17</f>
        <v>1090.4</v>
      </c>
      <c r="I16" s="77">
        <f t="shared" si="1"/>
        <v>1090.4</v>
      </c>
      <c r="J16" s="77">
        <f t="shared" si="1"/>
        <v>1090.4</v>
      </c>
      <c r="K16" s="78">
        <f t="shared" si="0"/>
        <v>100</v>
      </c>
    </row>
    <row r="17" spans="1:11" ht="37.5" customHeight="1">
      <c r="A17" s="79"/>
      <c r="B17" s="74" t="s">
        <v>271</v>
      </c>
      <c r="C17" s="75">
        <v>992</v>
      </c>
      <c r="D17" s="76" t="s">
        <v>268</v>
      </c>
      <c r="E17" s="76" t="s">
        <v>270</v>
      </c>
      <c r="F17" s="76" t="s">
        <v>272</v>
      </c>
      <c r="G17" s="76"/>
      <c r="H17" s="77">
        <f t="shared" si="1"/>
        <v>1090.4</v>
      </c>
      <c r="I17" s="77">
        <f t="shared" si="1"/>
        <v>1090.4</v>
      </c>
      <c r="J17" s="77">
        <f t="shared" si="1"/>
        <v>1090.4</v>
      </c>
      <c r="K17" s="78">
        <f t="shared" si="0"/>
        <v>100</v>
      </c>
    </row>
    <row r="18" spans="1:11" ht="42.75" customHeight="1">
      <c r="A18" s="79"/>
      <c r="B18" s="74" t="s">
        <v>273</v>
      </c>
      <c r="C18" s="75">
        <v>992</v>
      </c>
      <c r="D18" s="76" t="s">
        <v>268</v>
      </c>
      <c r="E18" s="76" t="s">
        <v>270</v>
      </c>
      <c r="F18" s="76" t="s">
        <v>274</v>
      </c>
      <c r="G18" s="76"/>
      <c r="H18" s="77">
        <f>SUM(H19)</f>
        <v>1090.4</v>
      </c>
      <c r="I18" s="77">
        <f>SUM(I19)</f>
        <v>1090.4</v>
      </c>
      <c r="J18" s="77">
        <f>SUM(J19)</f>
        <v>1090.4</v>
      </c>
      <c r="K18" s="78">
        <f t="shared" si="0"/>
        <v>100</v>
      </c>
    </row>
    <row r="19" spans="1:11" ht="40.5" customHeight="1">
      <c r="A19" s="79"/>
      <c r="B19" s="74" t="s">
        <v>275</v>
      </c>
      <c r="C19" s="75">
        <v>992</v>
      </c>
      <c r="D19" s="76" t="s">
        <v>268</v>
      </c>
      <c r="E19" s="76" t="s">
        <v>270</v>
      </c>
      <c r="F19" s="76" t="s">
        <v>274</v>
      </c>
      <c r="G19" s="76" t="s">
        <v>276</v>
      </c>
      <c r="H19" s="77">
        <v>1090.4</v>
      </c>
      <c r="I19" s="77">
        <v>1090.4</v>
      </c>
      <c r="J19" s="77">
        <v>1090.4</v>
      </c>
      <c r="K19" s="78">
        <f t="shared" si="0"/>
        <v>100</v>
      </c>
    </row>
    <row r="20" spans="1:11" ht="104.25" customHeight="1">
      <c r="A20" s="79"/>
      <c r="B20" s="74" t="s">
        <v>277</v>
      </c>
      <c r="C20" s="75">
        <v>992</v>
      </c>
      <c r="D20" s="76" t="s">
        <v>268</v>
      </c>
      <c r="E20" s="76" t="s">
        <v>278</v>
      </c>
      <c r="F20" s="76"/>
      <c r="G20" s="76"/>
      <c r="H20" s="77">
        <f>SUM(H21)</f>
        <v>16419.1</v>
      </c>
      <c r="I20" s="77">
        <f>SUM(I21)</f>
        <v>16419.1</v>
      </c>
      <c r="J20" s="77">
        <f>SUM(J21)</f>
        <v>16389.3</v>
      </c>
      <c r="K20" s="78">
        <f t="shared" si="0"/>
        <v>99.8185040592968</v>
      </c>
    </row>
    <row r="21" spans="1:11" ht="12.75">
      <c r="A21" s="79"/>
      <c r="B21" s="74" t="s">
        <v>271</v>
      </c>
      <c r="C21" s="75">
        <v>992</v>
      </c>
      <c r="D21" s="76" t="s">
        <v>268</v>
      </c>
      <c r="E21" s="76" t="s">
        <v>278</v>
      </c>
      <c r="F21" s="76" t="s">
        <v>272</v>
      </c>
      <c r="G21" s="76"/>
      <c r="H21" s="77">
        <f>SUM(H22+H26)</f>
        <v>16419.1</v>
      </c>
      <c r="I21" s="77">
        <f>SUM(I22+I26)</f>
        <v>16419.1</v>
      </c>
      <c r="J21" s="77">
        <f>SUM(J22+J26)</f>
        <v>16389.3</v>
      </c>
      <c r="K21" s="78">
        <f t="shared" si="0"/>
        <v>99.8185040592968</v>
      </c>
    </row>
    <row r="22" spans="1:11" ht="14.25" customHeight="1">
      <c r="A22" s="79"/>
      <c r="B22" s="74" t="s">
        <v>279</v>
      </c>
      <c r="C22" s="75">
        <v>992</v>
      </c>
      <c r="D22" s="76" t="s">
        <v>268</v>
      </c>
      <c r="E22" s="76" t="s">
        <v>278</v>
      </c>
      <c r="F22" s="76" t="s">
        <v>280</v>
      </c>
      <c r="G22" s="76"/>
      <c r="H22" s="77">
        <f>SUM(H23:H25)</f>
        <v>16406.6</v>
      </c>
      <c r="I22" s="77">
        <f>SUM(I23:I25)</f>
        <v>16406.6</v>
      </c>
      <c r="J22" s="77">
        <f>SUM(J23:J25)</f>
        <v>16376.8</v>
      </c>
      <c r="K22" s="78">
        <f>J22/I22*100</f>
        <v>99.81836577962527</v>
      </c>
    </row>
    <row r="23" spans="1:11" ht="42" customHeight="1">
      <c r="A23" s="79"/>
      <c r="B23" s="74" t="s">
        <v>275</v>
      </c>
      <c r="C23" s="75">
        <v>992</v>
      </c>
      <c r="D23" s="76" t="s">
        <v>268</v>
      </c>
      <c r="E23" s="76" t="s">
        <v>278</v>
      </c>
      <c r="F23" s="76" t="s">
        <v>280</v>
      </c>
      <c r="G23" s="76" t="s">
        <v>276</v>
      </c>
      <c r="H23" s="77">
        <v>14019.9</v>
      </c>
      <c r="I23" s="77">
        <v>14019.9</v>
      </c>
      <c r="J23" s="77">
        <v>13995.5</v>
      </c>
      <c r="K23" s="78">
        <f t="shared" si="0"/>
        <v>99.82596166877083</v>
      </c>
    </row>
    <row r="24" spans="1:11" ht="29.25" customHeight="1">
      <c r="A24" s="79"/>
      <c r="B24" s="74" t="s">
        <v>281</v>
      </c>
      <c r="C24" s="75">
        <v>992</v>
      </c>
      <c r="D24" s="76" t="s">
        <v>268</v>
      </c>
      <c r="E24" s="76" t="s">
        <v>278</v>
      </c>
      <c r="F24" s="76" t="s">
        <v>280</v>
      </c>
      <c r="G24" s="76" t="s">
        <v>282</v>
      </c>
      <c r="H24" s="77">
        <v>2092.3</v>
      </c>
      <c r="I24" s="77">
        <v>2092.3</v>
      </c>
      <c r="J24" s="77">
        <v>2086.9</v>
      </c>
      <c r="K24" s="78">
        <f>J24/I24*100</f>
        <v>99.74191081584858</v>
      </c>
    </row>
    <row r="25" spans="1:11" ht="30" customHeight="1">
      <c r="A25" s="79"/>
      <c r="B25" s="74" t="s">
        <v>283</v>
      </c>
      <c r="C25" s="75">
        <v>992</v>
      </c>
      <c r="D25" s="76" t="s">
        <v>268</v>
      </c>
      <c r="E25" s="76" t="s">
        <v>278</v>
      </c>
      <c r="F25" s="76" t="s">
        <v>280</v>
      </c>
      <c r="G25" s="76" t="s">
        <v>284</v>
      </c>
      <c r="H25" s="77">
        <v>294.4</v>
      </c>
      <c r="I25" s="77">
        <v>294.4</v>
      </c>
      <c r="J25" s="77">
        <v>294.4</v>
      </c>
      <c r="K25" s="78">
        <f t="shared" si="0"/>
        <v>100</v>
      </c>
    </row>
    <row r="26" spans="1:11" ht="44.25" customHeight="1">
      <c r="A26" s="79"/>
      <c r="B26" s="74" t="s">
        <v>285</v>
      </c>
      <c r="C26" s="75">
        <v>992</v>
      </c>
      <c r="D26" s="76" t="s">
        <v>268</v>
      </c>
      <c r="E26" s="76" t="s">
        <v>278</v>
      </c>
      <c r="F26" s="76" t="s">
        <v>286</v>
      </c>
      <c r="G26" s="76"/>
      <c r="H26" s="77">
        <f>SUM(H27)</f>
        <v>12.5</v>
      </c>
      <c r="I26" s="77">
        <f>SUM(I27)</f>
        <v>12.5</v>
      </c>
      <c r="J26" s="77">
        <f>SUM(J27)</f>
        <v>12.5</v>
      </c>
      <c r="K26" s="78">
        <f t="shared" si="0"/>
        <v>100</v>
      </c>
    </row>
    <row r="27" spans="1:11" ht="18" customHeight="1">
      <c r="A27" s="79"/>
      <c r="B27" s="74" t="s">
        <v>281</v>
      </c>
      <c r="C27" s="75">
        <v>992</v>
      </c>
      <c r="D27" s="76" t="s">
        <v>268</v>
      </c>
      <c r="E27" s="76" t="s">
        <v>278</v>
      </c>
      <c r="F27" s="76" t="s">
        <v>286</v>
      </c>
      <c r="G27" s="76" t="s">
        <v>282</v>
      </c>
      <c r="H27" s="77">
        <v>12.5</v>
      </c>
      <c r="I27" s="77">
        <v>12.5</v>
      </c>
      <c r="J27" s="77">
        <v>12.5</v>
      </c>
      <c r="K27" s="78">
        <f>J27/I27*100</f>
        <v>100</v>
      </c>
    </row>
    <row r="28" spans="1:11" ht="12.75">
      <c r="A28" s="80"/>
      <c r="B28" s="74" t="s">
        <v>287</v>
      </c>
      <c r="C28" s="75">
        <v>992</v>
      </c>
      <c r="D28" s="76" t="s">
        <v>268</v>
      </c>
      <c r="E28" s="76" t="s">
        <v>288</v>
      </c>
      <c r="F28" s="76"/>
      <c r="G28" s="76"/>
      <c r="H28" s="77">
        <f aca="true" t="shared" si="2" ref="H28:J30">SUM(H29)</f>
        <v>146.6</v>
      </c>
      <c r="I28" s="77">
        <f t="shared" si="2"/>
        <v>146.6</v>
      </c>
      <c r="J28" s="77">
        <f t="shared" si="2"/>
        <v>146.6</v>
      </c>
      <c r="K28" s="78">
        <f>J28/I28*100</f>
        <v>100</v>
      </c>
    </row>
    <row r="29" spans="1:11" ht="42" customHeight="1">
      <c r="A29" s="79"/>
      <c r="B29" s="74" t="s">
        <v>271</v>
      </c>
      <c r="C29" s="75">
        <v>992</v>
      </c>
      <c r="D29" s="76" t="s">
        <v>268</v>
      </c>
      <c r="E29" s="76" t="s">
        <v>288</v>
      </c>
      <c r="F29" s="76" t="s">
        <v>289</v>
      </c>
      <c r="G29" s="76"/>
      <c r="H29" s="77">
        <f t="shared" si="2"/>
        <v>146.6</v>
      </c>
      <c r="I29" s="77">
        <f t="shared" si="2"/>
        <v>146.6</v>
      </c>
      <c r="J29" s="77">
        <f t="shared" si="2"/>
        <v>146.6</v>
      </c>
      <c r="K29" s="78">
        <f aca="true" t="shared" si="3" ref="K29:K34">J29/I29*100</f>
        <v>100</v>
      </c>
    </row>
    <row r="30" spans="1:11" ht="15.75" customHeight="1">
      <c r="A30" s="79"/>
      <c r="B30" s="74" t="s">
        <v>279</v>
      </c>
      <c r="C30" s="75">
        <v>992</v>
      </c>
      <c r="D30" s="76" t="s">
        <v>268</v>
      </c>
      <c r="E30" s="76" t="s">
        <v>288</v>
      </c>
      <c r="F30" s="76" t="s">
        <v>290</v>
      </c>
      <c r="G30" s="76"/>
      <c r="H30" s="77">
        <f t="shared" si="2"/>
        <v>146.6</v>
      </c>
      <c r="I30" s="77">
        <f t="shared" si="2"/>
        <v>146.6</v>
      </c>
      <c r="J30" s="77">
        <f t="shared" si="2"/>
        <v>146.6</v>
      </c>
      <c r="K30" s="78">
        <f t="shared" si="3"/>
        <v>100</v>
      </c>
    </row>
    <row r="31" spans="1:11" ht="15.75" customHeight="1">
      <c r="A31" s="79"/>
      <c r="B31" s="74" t="s">
        <v>291</v>
      </c>
      <c r="C31" s="75">
        <v>992</v>
      </c>
      <c r="D31" s="76" t="s">
        <v>268</v>
      </c>
      <c r="E31" s="76" t="s">
        <v>288</v>
      </c>
      <c r="F31" s="76" t="s">
        <v>290</v>
      </c>
      <c r="G31" s="76" t="s">
        <v>292</v>
      </c>
      <c r="H31" s="77">
        <v>146.6</v>
      </c>
      <c r="I31" s="77">
        <v>146.6</v>
      </c>
      <c r="J31" s="77">
        <v>146.6</v>
      </c>
      <c r="K31" s="78">
        <f t="shared" si="3"/>
        <v>100</v>
      </c>
    </row>
    <row r="32" spans="1:11" ht="24.75" customHeight="1">
      <c r="A32" s="80"/>
      <c r="B32" s="74" t="s">
        <v>293</v>
      </c>
      <c r="C32" s="75">
        <v>992</v>
      </c>
      <c r="D32" s="76" t="s">
        <v>268</v>
      </c>
      <c r="E32" s="76" t="s">
        <v>294</v>
      </c>
      <c r="F32" s="76"/>
      <c r="G32" s="76"/>
      <c r="H32" s="77">
        <f>SUM(H33+H39)</f>
        <v>20981.1</v>
      </c>
      <c r="I32" s="77">
        <f>SUM(I33+I39)</f>
        <v>20981.1</v>
      </c>
      <c r="J32" s="77">
        <f>SUM(J33+J39)</f>
        <v>20810.1</v>
      </c>
      <c r="K32" s="78">
        <f t="shared" si="3"/>
        <v>99.18498076840585</v>
      </c>
    </row>
    <row r="33" spans="1:11" ht="27" customHeight="1">
      <c r="A33" s="79"/>
      <c r="B33" s="74" t="s">
        <v>295</v>
      </c>
      <c r="C33" s="75">
        <v>992</v>
      </c>
      <c r="D33" s="76" t="s">
        <v>268</v>
      </c>
      <c r="E33" s="76" t="s">
        <v>294</v>
      </c>
      <c r="F33" s="76" t="s">
        <v>296</v>
      </c>
      <c r="G33" s="76"/>
      <c r="H33" s="77">
        <f aca="true" t="shared" si="4" ref="H33:J34">SUM(H34)</f>
        <v>14885.1</v>
      </c>
      <c r="I33" s="77">
        <f t="shared" si="4"/>
        <v>14885.1</v>
      </c>
      <c r="J33" s="77">
        <f t="shared" si="4"/>
        <v>14728.7</v>
      </c>
      <c r="K33" s="78">
        <f t="shared" si="3"/>
        <v>98.94928485532513</v>
      </c>
    </row>
    <row r="34" spans="1:11" ht="38.25" customHeight="1">
      <c r="A34" s="79"/>
      <c r="B34" s="74" t="s">
        <v>297</v>
      </c>
      <c r="C34" s="75">
        <v>992</v>
      </c>
      <c r="D34" s="76" t="s">
        <v>268</v>
      </c>
      <c r="E34" s="76" t="s">
        <v>294</v>
      </c>
      <c r="F34" s="76" t="s">
        <v>298</v>
      </c>
      <c r="G34" s="76"/>
      <c r="H34" s="77">
        <f t="shared" si="4"/>
        <v>14885.1</v>
      </c>
      <c r="I34" s="77">
        <f t="shared" si="4"/>
        <v>14885.1</v>
      </c>
      <c r="J34" s="77">
        <f t="shared" si="4"/>
        <v>14728.7</v>
      </c>
      <c r="K34" s="78">
        <f t="shared" si="3"/>
        <v>98.94928485532513</v>
      </c>
    </row>
    <row r="35" spans="1:11" ht="37.5" customHeight="1">
      <c r="A35" s="79"/>
      <c r="B35" s="74" t="s">
        <v>299</v>
      </c>
      <c r="C35" s="75">
        <v>992</v>
      </c>
      <c r="D35" s="76" t="s">
        <v>268</v>
      </c>
      <c r="E35" s="76" t="s">
        <v>294</v>
      </c>
      <c r="F35" s="76" t="s">
        <v>300</v>
      </c>
      <c r="G35" s="76"/>
      <c r="H35" s="77">
        <f>SUM(H36:H38)</f>
        <v>14885.1</v>
      </c>
      <c r="I35" s="77">
        <f>SUM(I36:I38)</f>
        <v>14885.1</v>
      </c>
      <c r="J35" s="77">
        <f>SUM(J36:J38)</f>
        <v>14728.7</v>
      </c>
      <c r="K35" s="78">
        <f aca="true" t="shared" si="5" ref="K35:K41">J35/I35*100</f>
        <v>98.94928485532513</v>
      </c>
    </row>
    <row r="36" spans="1:11" ht="25.5" customHeight="1">
      <c r="A36" s="79"/>
      <c r="B36" s="74" t="s">
        <v>301</v>
      </c>
      <c r="C36" s="75">
        <v>992</v>
      </c>
      <c r="D36" s="76" t="s">
        <v>268</v>
      </c>
      <c r="E36" s="76" t="s">
        <v>294</v>
      </c>
      <c r="F36" s="76" t="s">
        <v>300</v>
      </c>
      <c r="G36" s="76" t="s">
        <v>302</v>
      </c>
      <c r="H36" s="77">
        <v>12843.4</v>
      </c>
      <c r="I36" s="77">
        <v>12843.4</v>
      </c>
      <c r="J36" s="77">
        <v>11935.6</v>
      </c>
      <c r="K36" s="78">
        <f t="shared" si="5"/>
        <v>92.93177818957598</v>
      </c>
    </row>
    <row r="37" spans="1:12" ht="40.5" customHeight="1">
      <c r="A37" s="79"/>
      <c r="B37" s="74" t="s">
        <v>281</v>
      </c>
      <c r="C37" s="75">
        <v>992</v>
      </c>
      <c r="D37" s="76" t="s">
        <v>268</v>
      </c>
      <c r="E37" s="76" t="s">
        <v>294</v>
      </c>
      <c r="F37" s="76" t="s">
        <v>300</v>
      </c>
      <c r="G37" s="76" t="s">
        <v>282</v>
      </c>
      <c r="H37" s="77">
        <v>2037.2</v>
      </c>
      <c r="I37" s="77">
        <v>2037.2</v>
      </c>
      <c r="J37" s="77">
        <v>2788.7</v>
      </c>
      <c r="K37" s="78">
        <f t="shared" si="5"/>
        <v>136.88886707245237</v>
      </c>
      <c r="L37" s="81"/>
    </row>
    <row r="38" spans="1:11" ht="27" customHeight="1">
      <c r="A38" s="79"/>
      <c r="B38" s="74" t="s">
        <v>283</v>
      </c>
      <c r="C38" s="75">
        <v>992</v>
      </c>
      <c r="D38" s="76" t="s">
        <v>268</v>
      </c>
      <c r="E38" s="76" t="s">
        <v>294</v>
      </c>
      <c r="F38" s="76" t="s">
        <v>300</v>
      </c>
      <c r="G38" s="76" t="s">
        <v>284</v>
      </c>
      <c r="H38" s="77">
        <v>4.5</v>
      </c>
      <c r="I38" s="77">
        <v>4.5</v>
      </c>
      <c r="J38" s="77">
        <v>4.4</v>
      </c>
      <c r="K38" s="78">
        <f t="shared" si="5"/>
        <v>97.77777777777779</v>
      </c>
    </row>
    <row r="39" spans="1:11" ht="27" customHeight="1">
      <c r="A39" s="79"/>
      <c r="B39" s="74" t="s">
        <v>303</v>
      </c>
      <c r="C39" s="75">
        <v>992</v>
      </c>
      <c r="D39" s="76" t="s">
        <v>268</v>
      </c>
      <c r="E39" s="76" t="s">
        <v>294</v>
      </c>
      <c r="F39" s="76" t="s">
        <v>304</v>
      </c>
      <c r="G39" s="76"/>
      <c r="H39" s="77">
        <f>SUM(H40)</f>
        <v>6096</v>
      </c>
      <c r="I39" s="77">
        <f>SUM(I40)</f>
        <v>6096</v>
      </c>
      <c r="J39" s="77">
        <f>SUM(J40)</f>
        <v>6081.4</v>
      </c>
      <c r="K39" s="78">
        <f t="shared" si="5"/>
        <v>99.76049868766404</v>
      </c>
    </row>
    <row r="40" spans="1:11" ht="26.25" customHeight="1">
      <c r="A40" s="79"/>
      <c r="B40" s="74" t="s">
        <v>305</v>
      </c>
      <c r="C40" s="75">
        <v>992</v>
      </c>
      <c r="D40" s="76" t="s">
        <v>268</v>
      </c>
      <c r="E40" s="76" t="s">
        <v>294</v>
      </c>
      <c r="F40" s="76" t="s">
        <v>306</v>
      </c>
      <c r="G40" s="76"/>
      <c r="H40" s="77">
        <f>SUM(H41+H43+H45+H47+H49+H51+H53)</f>
        <v>6096</v>
      </c>
      <c r="I40" s="77">
        <f>SUM(I41+I43+I45+I47+I49+I51+I53)</f>
        <v>6096</v>
      </c>
      <c r="J40" s="77">
        <f>SUM(J41+J43+J45+J47+J49+J51+J53)</f>
        <v>6081.4</v>
      </c>
      <c r="K40" s="78">
        <f t="shared" si="5"/>
        <v>99.76049868766404</v>
      </c>
    </row>
    <row r="41" spans="1:11" ht="88.5" customHeight="1">
      <c r="A41" s="79"/>
      <c r="B41" s="74" t="s">
        <v>307</v>
      </c>
      <c r="C41" s="75">
        <v>992</v>
      </c>
      <c r="D41" s="76" t="s">
        <v>268</v>
      </c>
      <c r="E41" s="76" t="s">
        <v>294</v>
      </c>
      <c r="F41" s="76" t="s">
        <v>308</v>
      </c>
      <c r="G41" s="76"/>
      <c r="H41" s="77">
        <f>SUM(H42)</f>
        <v>1501.2</v>
      </c>
      <c r="I41" s="77">
        <f>SUM(I42)</f>
        <v>1501.2</v>
      </c>
      <c r="J41" s="77">
        <f>SUM(J42)</f>
        <v>1501.2</v>
      </c>
      <c r="K41" s="78">
        <f t="shared" si="5"/>
        <v>100</v>
      </c>
    </row>
    <row r="42" spans="1:11" ht="36.75" customHeight="1">
      <c r="A42" s="82"/>
      <c r="B42" s="74" t="s">
        <v>309</v>
      </c>
      <c r="C42" s="75">
        <v>992</v>
      </c>
      <c r="D42" s="76" t="s">
        <v>268</v>
      </c>
      <c r="E42" s="76" t="s">
        <v>294</v>
      </c>
      <c r="F42" s="76" t="s">
        <v>308</v>
      </c>
      <c r="G42" s="76" t="s">
        <v>310</v>
      </c>
      <c r="H42" s="77">
        <v>1501.2</v>
      </c>
      <c r="I42" s="77">
        <v>1501.2</v>
      </c>
      <c r="J42" s="77">
        <v>1501.2</v>
      </c>
      <c r="K42" s="78">
        <f aca="true" t="shared" si="6" ref="K42:K62">J42/I42*100</f>
        <v>100</v>
      </c>
    </row>
    <row r="43" spans="1:11" ht="114" customHeight="1">
      <c r="A43" s="79"/>
      <c r="B43" s="83" t="s">
        <v>311</v>
      </c>
      <c r="C43" s="75">
        <v>992</v>
      </c>
      <c r="D43" s="76" t="s">
        <v>268</v>
      </c>
      <c r="E43" s="76" t="s">
        <v>294</v>
      </c>
      <c r="F43" s="76" t="s">
        <v>312</v>
      </c>
      <c r="G43" s="76"/>
      <c r="H43" s="77">
        <f>SUM(H44)</f>
        <v>1536.6</v>
      </c>
      <c r="I43" s="77">
        <f>SUM(I44)</f>
        <v>1536.6</v>
      </c>
      <c r="J43" s="77">
        <f>SUM(J44)</f>
        <v>1536.6</v>
      </c>
      <c r="K43" s="78">
        <f t="shared" si="6"/>
        <v>100</v>
      </c>
    </row>
    <row r="44" spans="1:11" ht="40.5" customHeight="1">
      <c r="A44" s="79"/>
      <c r="B44" s="74" t="s">
        <v>281</v>
      </c>
      <c r="C44" s="75">
        <v>992</v>
      </c>
      <c r="D44" s="76" t="s">
        <v>268</v>
      </c>
      <c r="E44" s="76" t="s">
        <v>294</v>
      </c>
      <c r="F44" s="76" t="s">
        <v>312</v>
      </c>
      <c r="G44" s="76" t="s">
        <v>282</v>
      </c>
      <c r="H44" s="77">
        <v>1536.6</v>
      </c>
      <c r="I44" s="77">
        <v>1536.6</v>
      </c>
      <c r="J44" s="77">
        <v>1536.6</v>
      </c>
      <c r="K44" s="78">
        <f t="shared" si="6"/>
        <v>100</v>
      </c>
    </row>
    <row r="45" spans="1:11" ht="114.75" customHeight="1">
      <c r="A45" s="79"/>
      <c r="B45" s="83" t="s">
        <v>313</v>
      </c>
      <c r="C45" s="75">
        <v>992</v>
      </c>
      <c r="D45" s="76" t="s">
        <v>268</v>
      </c>
      <c r="E45" s="76" t="s">
        <v>294</v>
      </c>
      <c r="F45" s="76" t="s">
        <v>314</v>
      </c>
      <c r="G45" s="76"/>
      <c r="H45" s="77">
        <f>SUM(H46)</f>
        <v>580</v>
      </c>
      <c r="I45" s="77">
        <f>SUM(I46)</f>
        <v>580</v>
      </c>
      <c r="J45" s="77">
        <f>SUM(J46)</f>
        <v>577.5</v>
      </c>
      <c r="K45" s="78">
        <f t="shared" si="6"/>
        <v>99.56896551724138</v>
      </c>
    </row>
    <row r="46" spans="1:11" ht="39" customHeight="1">
      <c r="A46" s="79"/>
      <c r="B46" s="74" t="s">
        <v>281</v>
      </c>
      <c r="C46" s="75">
        <v>992</v>
      </c>
      <c r="D46" s="76" t="s">
        <v>268</v>
      </c>
      <c r="E46" s="76" t="s">
        <v>294</v>
      </c>
      <c r="F46" s="76" t="s">
        <v>314</v>
      </c>
      <c r="G46" s="76" t="s">
        <v>282</v>
      </c>
      <c r="H46" s="77">
        <v>580</v>
      </c>
      <c r="I46" s="77">
        <v>580</v>
      </c>
      <c r="J46" s="77">
        <v>577.5</v>
      </c>
      <c r="K46" s="78">
        <f t="shared" si="6"/>
        <v>99.56896551724138</v>
      </c>
    </row>
    <row r="47" spans="1:11" ht="91.5" customHeight="1">
      <c r="A47" s="84"/>
      <c r="B47" s="83" t="s">
        <v>315</v>
      </c>
      <c r="C47" s="75">
        <v>992</v>
      </c>
      <c r="D47" s="76" t="s">
        <v>268</v>
      </c>
      <c r="E47" s="76" t="s">
        <v>294</v>
      </c>
      <c r="F47" s="76" t="s">
        <v>316</v>
      </c>
      <c r="G47" s="76"/>
      <c r="H47" s="77">
        <f>SUM(H48)</f>
        <v>2102.2</v>
      </c>
      <c r="I47" s="77">
        <f>SUM(I48)</f>
        <v>2102.2</v>
      </c>
      <c r="J47" s="77">
        <f>SUM(J48)</f>
        <v>2090.1</v>
      </c>
      <c r="K47" s="78">
        <f t="shared" si="6"/>
        <v>99.42441252021692</v>
      </c>
    </row>
    <row r="48" spans="1:11" ht="36.75" customHeight="1">
      <c r="A48" s="80"/>
      <c r="B48" s="74" t="s">
        <v>281</v>
      </c>
      <c r="C48" s="75">
        <v>992</v>
      </c>
      <c r="D48" s="76" t="s">
        <v>268</v>
      </c>
      <c r="E48" s="76" t="s">
        <v>294</v>
      </c>
      <c r="F48" s="76" t="s">
        <v>316</v>
      </c>
      <c r="G48" s="76" t="s">
        <v>282</v>
      </c>
      <c r="H48" s="77">
        <v>2102.2</v>
      </c>
      <c r="I48" s="77">
        <v>2102.2</v>
      </c>
      <c r="J48" s="77">
        <v>2090.1</v>
      </c>
      <c r="K48" s="78">
        <f t="shared" si="6"/>
        <v>99.42441252021692</v>
      </c>
    </row>
    <row r="49" spans="1:11" ht="66.75" customHeight="1">
      <c r="A49" s="80"/>
      <c r="B49" s="83" t="s">
        <v>317</v>
      </c>
      <c r="C49" s="75">
        <v>992</v>
      </c>
      <c r="D49" s="76" t="s">
        <v>268</v>
      </c>
      <c r="E49" s="76" t="s">
        <v>294</v>
      </c>
      <c r="F49" s="76" t="s">
        <v>318</v>
      </c>
      <c r="G49" s="76"/>
      <c r="H49" s="77">
        <v>300</v>
      </c>
      <c r="I49" s="77">
        <v>300</v>
      </c>
      <c r="J49" s="77">
        <v>300</v>
      </c>
      <c r="K49" s="78">
        <f>J49/I49*100</f>
        <v>100</v>
      </c>
    </row>
    <row r="50" spans="1:11" ht="83.25" customHeight="1">
      <c r="A50" s="79"/>
      <c r="B50" s="74" t="s">
        <v>319</v>
      </c>
      <c r="C50" s="75">
        <v>992</v>
      </c>
      <c r="D50" s="76" t="s">
        <v>268</v>
      </c>
      <c r="E50" s="76" t="s">
        <v>294</v>
      </c>
      <c r="F50" s="76" t="s">
        <v>318</v>
      </c>
      <c r="G50" s="76" t="s">
        <v>320</v>
      </c>
      <c r="H50" s="77">
        <v>300</v>
      </c>
      <c r="I50" s="77">
        <v>300</v>
      </c>
      <c r="J50" s="77">
        <v>300</v>
      </c>
      <c r="K50" s="78">
        <f t="shared" si="6"/>
        <v>100</v>
      </c>
    </row>
    <row r="51" spans="1:11" ht="103.5" customHeight="1">
      <c r="A51" s="79"/>
      <c r="B51" s="83" t="s">
        <v>321</v>
      </c>
      <c r="C51" s="75">
        <v>992</v>
      </c>
      <c r="D51" s="76" t="s">
        <v>268</v>
      </c>
      <c r="E51" s="76" t="s">
        <v>294</v>
      </c>
      <c r="F51" s="76" t="s">
        <v>322</v>
      </c>
      <c r="G51" s="76"/>
      <c r="H51" s="77">
        <f>SUM(H52)</f>
        <v>20</v>
      </c>
      <c r="I51" s="77">
        <f>SUM(I52)</f>
        <v>20</v>
      </c>
      <c r="J51" s="77">
        <f>SUM(J52)</f>
        <v>20</v>
      </c>
      <c r="K51" s="78">
        <f t="shared" si="6"/>
        <v>100</v>
      </c>
    </row>
    <row r="52" spans="1:11" ht="87.75" customHeight="1">
      <c r="A52" s="79"/>
      <c r="B52" s="74" t="s">
        <v>319</v>
      </c>
      <c r="C52" s="75">
        <v>992</v>
      </c>
      <c r="D52" s="76" t="s">
        <v>268</v>
      </c>
      <c r="E52" s="76" t="s">
        <v>294</v>
      </c>
      <c r="F52" s="76" t="s">
        <v>322</v>
      </c>
      <c r="G52" s="76" t="s">
        <v>320</v>
      </c>
      <c r="H52" s="77">
        <v>20</v>
      </c>
      <c r="I52" s="77">
        <v>20</v>
      </c>
      <c r="J52" s="77">
        <v>20</v>
      </c>
      <c r="K52" s="78">
        <f t="shared" si="6"/>
        <v>100</v>
      </c>
    </row>
    <row r="53" spans="1:12" ht="95.25" customHeight="1">
      <c r="A53" s="79"/>
      <c r="B53" s="83" t="s">
        <v>323</v>
      </c>
      <c r="C53" s="75">
        <v>992</v>
      </c>
      <c r="D53" s="76" t="s">
        <v>268</v>
      </c>
      <c r="E53" s="76" t="s">
        <v>294</v>
      </c>
      <c r="F53" s="76" t="s">
        <v>324</v>
      </c>
      <c r="G53" s="76"/>
      <c r="H53" s="77">
        <v>56</v>
      </c>
      <c r="I53" s="77">
        <v>56</v>
      </c>
      <c r="J53" s="77">
        <v>56</v>
      </c>
      <c r="K53" s="78">
        <f t="shared" si="6"/>
        <v>100</v>
      </c>
      <c r="L53" s="81"/>
    </row>
    <row r="54" spans="1:12" ht="84" customHeight="1">
      <c r="A54" s="85"/>
      <c r="B54" s="74" t="s">
        <v>319</v>
      </c>
      <c r="C54" s="75">
        <v>992</v>
      </c>
      <c r="D54" s="76" t="s">
        <v>268</v>
      </c>
      <c r="E54" s="76" t="s">
        <v>294</v>
      </c>
      <c r="F54" s="76" t="s">
        <v>324</v>
      </c>
      <c r="G54" s="76" t="s">
        <v>320</v>
      </c>
      <c r="H54" s="77">
        <v>56</v>
      </c>
      <c r="I54" s="77">
        <v>56</v>
      </c>
      <c r="J54" s="77">
        <v>56</v>
      </c>
      <c r="K54" s="78">
        <f t="shared" si="6"/>
        <v>100</v>
      </c>
      <c r="L54" s="81"/>
    </row>
    <row r="55" spans="1:11" ht="39" customHeight="1">
      <c r="A55" s="82">
        <v>2</v>
      </c>
      <c r="B55" s="69" t="s">
        <v>325</v>
      </c>
      <c r="C55" s="70">
        <v>992</v>
      </c>
      <c r="D55" s="71" t="s">
        <v>326</v>
      </c>
      <c r="E55" s="71"/>
      <c r="F55" s="71"/>
      <c r="G55" s="71"/>
      <c r="H55" s="72">
        <f>SUM(H56+H60+H66)</f>
        <v>7315.7</v>
      </c>
      <c r="I55" s="72">
        <f>SUM(I56+I60+I66)</f>
        <v>7315.7</v>
      </c>
      <c r="J55" s="72">
        <f>SUM(J56+J60+J66)</f>
        <v>7315.2</v>
      </c>
      <c r="K55" s="67">
        <f t="shared" si="6"/>
        <v>99.99316538403707</v>
      </c>
    </row>
    <row r="56" spans="1:11" ht="66.75" customHeight="1">
      <c r="A56" s="73"/>
      <c r="B56" s="74" t="s">
        <v>327</v>
      </c>
      <c r="C56" s="75">
        <v>992</v>
      </c>
      <c r="D56" s="76" t="s">
        <v>326</v>
      </c>
      <c r="E56" s="76" t="s">
        <v>328</v>
      </c>
      <c r="F56" s="76"/>
      <c r="G56" s="76"/>
      <c r="H56" s="77">
        <f>SUM(H57)</f>
        <v>2124.2</v>
      </c>
      <c r="I56" s="77">
        <f>SUM(I57)</f>
        <v>2124.2</v>
      </c>
      <c r="J56" s="77">
        <f>SUM(J57)</f>
        <v>2124.2</v>
      </c>
      <c r="K56" s="78">
        <f t="shared" si="6"/>
        <v>100</v>
      </c>
    </row>
    <row r="57" spans="1:11" ht="26.25" customHeight="1">
      <c r="A57" s="79"/>
      <c r="B57" s="74" t="s">
        <v>329</v>
      </c>
      <c r="C57" s="75">
        <v>992</v>
      </c>
      <c r="D57" s="76" t="s">
        <v>326</v>
      </c>
      <c r="E57" s="76" t="s">
        <v>328</v>
      </c>
      <c r="F57" s="76" t="s">
        <v>330</v>
      </c>
      <c r="G57" s="76"/>
      <c r="H57" s="77">
        <f aca="true" t="shared" si="7" ref="H57:J58">SUM(H58)</f>
        <v>2124.2</v>
      </c>
      <c r="I57" s="77">
        <f t="shared" si="7"/>
        <v>2124.2</v>
      </c>
      <c r="J57" s="77">
        <f t="shared" si="7"/>
        <v>2124.2</v>
      </c>
      <c r="K57" s="78">
        <f>J57/I57*100</f>
        <v>100</v>
      </c>
    </row>
    <row r="58" spans="1:11" ht="38.25" customHeight="1">
      <c r="A58" s="80"/>
      <c r="B58" s="74" t="s">
        <v>331</v>
      </c>
      <c r="C58" s="75">
        <v>992</v>
      </c>
      <c r="D58" s="76" t="s">
        <v>326</v>
      </c>
      <c r="E58" s="76" t="s">
        <v>328</v>
      </c>
      <c r="F58" s="76" t="s">
        <v>332</v>
      </c>
      <c r="G58" s="76"/>
      <c r="H58" s="77">
        <f t="shared" si="7"/>
        <v>2124.2</v>
      </c>
      <c r="I58" s="77">
        <f t="shared" si="7"/>
        <v>2124.2</v>
      </c>
      <c r="J58" s="77">
        <f t="shared" si="7"/>
        <v>2124.2</v>
      </c>
      <c r="K58" s="78">
        <f t="shared" si="6"/>
        <v>100</v>
      </c>
    </row>
    <row r="59" spans="1:11" ht="26.25" customHeight="1">
      <c r="A59" s="80"/>
      <c r="B59" s="74" t="s">
        <v>92</v>
      </c>
      <c r="C59" s="75">
        <v>992</v>
      </c>
      <c r="D59" s="76" t="s">
        <v>326</v>
      </c>
      <c r="E59" s="76" t="s">
        <v>328</v>
      </c>
      <c r="F59" s="76" t="s">
        <v>332</v>
      </c>
      <c r="G59" s="76" t="s">
        <v>292</v>
      </c>
      <c r="H59" s="77">
        <v>2124.2</v>
      </c>
      <c r="I59" s="77">
        <v>2124.2</v>
      </c>
      <c r="J59" s="77">
        <v>2124.2</v>
      </c>
      <c r="K59" s="78">
        <f>J59/I59*100</f>
        <v>100</v>
      </c>
    </row>
    <row r="60" spans="1:12" ht="23.25" customHeight="1">
      <c r="A60" s="82"/>
      <c r="B60" s="74" t="s">
        <v>333</v>
      </c>
      <c r="C60" s="75">
        <v>992</v>
      </c>
      <c r="D60" s="76" t="s">
        <v>326</v>
      </c>
      <c r="E60" s="76" t="s">
        <v>334</v>
      </c>
      <c r="F60" s="76"/>
      <c r="G60" s="76"/>
      <c r="H60" s="77">
        <f aca="true" t="shared" si="8" ref="H60:J61">SUM(H61)</f>
        <v>4268.3</v>
      </c>
      <c r="I60" s="77">
        <f t="shared" si="8"/>
        <v>4268.3</v>
      </c>
      <c r="J60" s="77">
        <f t="shared" si="8"/>
        <v>4267.8</v>
      </c>
      <c r="K60" s="78">
        <f t="shared" si="6"/>
        <v>99.98828573436731</v>
      </c>
      <c r="L60" s="81"/>
    </row>
    <row r="61" spans="1:12" ht="27" customHeight="1">
      <c r="A61" s="82"/>
      <c r="B61" s="74" t="s">
        <v>303</v>
      </c>
      <c r="C61" s="75">
        <v>992</v>
      </c>
      <c r="D61" s="76" t="s">
        <v>326</v>
      </c>
      <c r="E61" s="76" t="s">
        <v>334</v>
      </c>
      <c r="F61" s="76" t="s">
        <v>304</v>
      </c>
      <c r="G61" s="76"/>
      <c r="H61" s="77">
        <f t="shared" si="8"/>
        <v>4268.3</v>
      </c>
      <c r="I61" s="77">
        <f t="shared" si="8"/>
        <v>4268.3</v>
      </c>
      <c r="J61" s="77">
        <f t="shared" si="8"/>
        <v>4267.8</v>
      </c>
      <c r="K61" s="78">
        <f t="shared" si="6"/>
        <v>99.98828573436731</v>
      </c>
      <c r="L61" s="81"/>
    </row>
    <row r="62" spans="1:12" ht="25.5" customHeight="1">
      <c r="A62" s="82"/>
      <c r="B62" s="74" t="s">
        <v>305</v>
      </c>
      <c r="C62" s="75">
        <v>992</v>
      </c>
      <c r="D62" s="76" t="s">
        <v>326</v>
      </c>
      <c r="E62" s="76" t="s">
        <v>334</v>
      </c>
      <c r="F62" s="76" t="s">
        <v>306</v>
      </c>
      <c r="G62" s="76"/>
      <c r="H62" s="77">
        <f>SUM(H63)</f>
        <v>4268.3</v>
      </c>
      <c r="I62" s="77">
        <f>SUM(I63)</f>
        <v>4268.3</v>
      </c>
      <c r="J62" s="77">
        <f>SUM(J63)</f>
        <v>4267.8</v>
      </c>
      <c r="K62" s="78">
        <f t="shared" si="6"/>
        <v>99.98828573436731</v>
      </c>
      <c r="L62" s="81"/>
    </row>
    <row r="63" spans="1:12" ht="102.75" customHeight="1">
      <c r="A63" s="82"/>
      <c r="B63" s="74" t="s">
        <v>335</v>
      </c>
      <c r="C63" s="75">
        <v>992</v>
      </c>
      <c r="D63" s="76" t="s">
        <v>326</v>
      </c>
      <c r="E63" s="76" t="s">
        <v>334</v>
      </c>
      <c r="F63" s="86" t="s">
        <v>336</v>
      </c>
      <c r="G63" s="86"/>
      <c r="H63" s="77">
        <f>SUM(H64:H65)</f>
        <v>4268.3</v>
      </c>
      <c r="I63" s="77">
        <f>SUM(I64:I65)</f>
        <v>4268.3</v>
      </c>
      <c r="J63" s="77">
        <f>SUM(J64:J65)</f>
        <v>4267.8</v>
      </c>
      <c r="K63" s="78"/>
      <c r="L63" s="81"/>
    </row>
    <row r="64" spans="1:12" ht="80.25" customHeight="1">
      <c r="A64" s="82"/>
      <c r="B64" s="74" t="s">
        <v>337</v>
      </c>
      <c r="C64" s="75">
        <v>992</v>
      </c>
      <c r="D64" s="76" t="s">
        <v>326</v>
      </c>
      <c r="E64" s="76" t="s">
        <v>334</v>
      </c>
      <c r="F64" s="76" t="s">
        <v>336</v>
      </c>
      <c r="G64" s="76" t="s">
        <v>338</v>
      </c>
      <c r="H64" s="77">
        <v>323.4</v>
      </c>
      <c r="I64" s="77">
        <v>323.4</v>
      </c>
      <c r="J64" s="77">
        <v>323.4</v>
      </c>
      <c r="K64" s="78">
        <f aca="true" t="shared" si="9" ref="K64:K85">J64/I64*100</f>
        <v>100</v>
      </c>
      <c r="L64" s="81"/>
    </row>
    <row r="65" spans="1:12" ht="38.25" customHeight="1">
      <c r="A65" s="82"/>
      <c r="B65" s="74" t="s">
        <v>281</v>
      </c>
      <c r="C65" s="75">
        <v>992</v>
      </c>
      <c r="D65" s="76" t="s">
        <v>326</v>
      </c>
      <c r="E65" s="76" t="s">
        <v>334</v>
      </c>
      <c r="F65" s="86" t="s">
        <v>336</v>
      </c>
      <c r="G65" s="76">
        <v>240</v>
      </c>
      <c r="H65" s="77">
        <v>3944.9</v>
      </c>
      <c r="I65" s="77">
        <v>3944.9</v>
      </c>
      <c r="J65" s="77">
        <v>3944.4</v>
      </c>
      <c r="K65" s="78">
        <f t="shared" si="9"/>
        <v>99.98732540748814</v>
      </c>
      <c r="L65" s="81"/>
    </row>
    <row r="66" spans="1:12" ht="54.75" customHeight="1">
      <c r="A66" s="82"/>
      <c r="B66" s="74" t="s">
        <v>339</v>
      </c>
      <c r="C66" s="75">
        <v>992</v>
      </c>
      <c r="D66" s="76" t="s">
        <v>326</v>
      </c>
      <c r="E66" s="76" t="s">
        <v>340</v>
      </c>
      <c r="F66" s="76"/>
      <c r="G66" s="76"/>
      <c r="H66" s="77">
        <f aca="true" t="shared" si="10" ref="H66:J67">SUM(H67)</f>
        <v>923.2</v>
      </c>
      <c r="I66" s="77">
        <f t="shared" si="10"/>
        <v>923.2</v>
      </c>
      <c r="J66" s="77">
        <f t="shared" si="10"/>
        <v>923.2</v>
      </c>
      <c r="K66" s="78">
        <f t="shared" si="9"/>
        <v>100</v>
      </c>
      <c r="L66" s="81"/>
    </row>
    <row r="67" spans="1:12" ht="25.5" customHeight="1">
      <c r="A67" s="82"/>
      <c r="B67" s="74" t="s">
        <v>303</v>
      </c>
      <c r="C67" s="75">
        <v>992</v>
      </c>
      <c r="D67" s="76" t="s">
        <v>326</v>
      </c>
      <c r="E67" s="76" t="s">
        <v>340</v>
      </c>
      <c r="F67" s="76" t="s">
        <v>304</v>
      </c>
      <c r="G67" s="76"/>
      <c r="H67" s="77">
        <f t="shared" si="10"/>
        <v>923.2</v>
      </c>
      <c r="I67" s="77">
        <f t="shared" si="10"/>
        <v>923.2</v>
      </c>
      <c r="J67" s="77">
        <f t="shared" si="10"/>
        <v>923.2</v>
      </c>
      <c r="K67" s="78">
        <f t="shared" si="9"/>
        <v>100</v>
      </c>
      <c r="L67" s="81"/>
    </row>
    <row r="68" spans="1:12" ht="25.5" customHeight="1">
      <c r="A68" s="82"/>
      <c r="B68" s="74" t="s">
        <v>305</v>
      </c>
      <c r="C68" s="75">
        <v>992</v>
      </c>
      <c r="D68" s="76" t="s">
        <v>326</v>
      </c>
      <c r="E68" s="76" t="s">
        <v>340</v>
      </c>
      <c r="F68" s="76" t="s">
        <v>306</v>
      </c>
      <c r="G68" s="76"/>
      <c r="H68" s="77">
        <f>SUM(H69+H71+H75)</f>
        <v>923.2</v>
      </c>
      <c r="I68" s="77">
        <f>SUM(I69+I71+I75)</f>
        <v>923.2</v>
      </c>
      <c r="J68" s="77">
        <f>SUM(J69+J71+J75)</f>
        <v>923.2</v>
      </c>
      <c r="K68" s="78">
        <f>J68/I68*100</f>
        <v>100</v>
      </c>
      <c r="L68" s="81"/>
    </row>
    <row r="69" spans="1:12" ht="89.25" customHeight="1">
      <c r="A69" s="82"/>
      <c r="B69" s="74" t="s">
        <v>341</v>
      </c>
      <c r="C69" s="75">
        <v>992</v>
      </c>
      <c r="D69" s="76" t="s">
        <v>326</v>
      </c>
      <c r="E69" s="76" t="s">
        <v>340</v>
      </c>
      <c r="F69" s="76" t="s">
        <v>342</v>
      </c>
      <c r="G69" s="76"/>
      <c r="H69" s="77">
        <f>SUM(H70)</f>
        <v>299</v>
      </c>
      <c r="I69" s="77">
        <f>SUM(I70)</f>
        <v>299</v>
      </c>
      <c r="J69" s="77">
        <f>SUM(J70)</f>
        <v>299</v>
      </c>
      <c r="K69" s="78">
        <f t="shared" si="9"/>
        <v>100</v>
      </c>
      <c r="L69" s="81"/>
    </row>
    <row r="70" spans="1:12" ht="39.75" customHeight="1">
      <c r="A70" s="82"/>
      <c r="B70" s="74" t="s">
        <v>281</v>
      </c>
      <c r="C70" s="75">
        <v>992</v>
      </c>
      <c r="D70" s="76" t="s">
        <v>326</v>
      </c>
      <c r="E70" s="76" t="s">
        <v>340</v>
      </c>
      <c r="F70" s="76" t="s">
        <v>342</v>
      </c>
      <c r="G70" s="76" t="s">
        <v>282</v>
      </c>
      <c r="H70" s="77">
        <v>299</v>
      </c>
      <c r="I70" s="77">
        <v>299</v>
      </c>
      <c r="J70" s="77">
        <v>299</v>
      </c>
      <c r="K70" s="78">
        <f>J70/I70*100</f>
        <v>100</v>
      </c>
      <c r="L70" s="81"/>
    </row>
    <row r="71" spans="1:12" ht="106.5" customHeight="1">
      <c r="A71" s="82"/>
      <c r="B71" s="74" t="s">
        <v>343</v>
      </c>
      <c r="C71" s="75">
        <v>992</v>
      </c>
      <c r="D71" s="76" t="s">
        <v>326</v>
      </c>
      <c r="E71" s="76" t="s">
        <v>340</v>
      </c>
      <c r="F71" s="76" t="s">
        <v>344</v>
      </c>
      <c r="G71" s="76"/>
      <c r="H71" s="77">
        <f>SUM(H72)</f>
        <v>141</v>
      </c>
      <c r="I71" s="77">
        <f>SUM(I72)</f>
        <v>141</v>
      </c>
      <c r="J71" s="77">
        <f>SUM(J72)</f>
        <v>141</v>
      </c>
      <c r="K71" s="78">
        <f t="shared" si="9"/>
        <v>100</v>
      </c>
      <c r="L71" s="81"/>
    </row>
    <row r="72" spans="1:12" ht="41.25" customHeight="1">
      <c r="A72" s="82"/>
      <c r="B72" s="74" t="s">
        <v>281</v>
      </c>
      <c r="C72" s="75">
        <v>992</v>
      </c>
      <c r="D72" s="76" t="s">
        <v>326</v>
      </c>
      <c r="E72" s="76" t="s">
        <v>340</v>
      </c>
      <c r="F72" s="76" t="s">
        <v>344</v>
      </c>
      <c r="G72" s="76" t="s">
        <v>282</v>
      </c>
      <c r="H72" s="77">
        <v>141</v>
      </c>
      <c r="I72" s="77">
        <v>141</v>
      </c>
      <c r="J72" s="77">
        <v>141</v>
      </c>
      <c r="K72" s="78">
        <f>J72/I72*100</f>
        <v>100</v>
      </c>
      <c r="L72" s="81"/>
    </row>
    <row r="73" spans="1:12" ht="92.25" customHeight="1">
      <c r="A73" s="82"/>
      <c r="B73" s="74" t="s">
        <v>345</v>
      </c>
      <c r="C73" s="75">
        <v>992</v>
      </c>
      <c r="D73" s="76" t="s">
        <v>326</v>
      </c>
      <c r="E73" s="76" t="s">
        <v>340</v>
      </c>
      <c r="F73" s="76" t="s">
        <v>346</v>
      </c>
      <c r="G73" s="76"/>
      <c r="H73" s="77">
        <f>SUM(H74)</f>
        <v>0</v>
      </c>
      <c r="I73" s="77">
        <f>SUM(I74)</f>
        <v>0</v>
      </c>
      <c r="J73" s="77">
        <f>SUM(J74)</f>
        <v>0</v>
      </c>
      <c r="K73" s="78">
        <v>0</v>
      </c>
      <c r="L73" s="81"/>
    </row>
    <row r="74" spans="1:12" ht="41.25" customHeight="1">
      <c r="A74" s="82"/>
      <c r="B74" s="74" t="s">
        <v>281</v>
      </c>
      <c r="C74" s="75">
        <v>992</v>
      </c>
      <c r="D74" s="76" t="s">
        <v>326</v>
      </c>
      <c r="E74" s="76" t="s">
        <v>340</v>
      </c>
      <c r="F74" s="76" t="s">
        <v>346</v>
      </c>
      <c r="G74" s="76" t="s">
        <v>282</v>
      </c>
      <c r="H74" s="77">
        <v>0</v>
      </c>
      <c r="I74" s="77">
        <v>0</v>
      </c>
      <c r="J74" s="77">
        <v>0</v>
      </c>
      <c r="K74" s="78">
        <v>0</v>
      </c>
      <c r="L74" s="81"/>
    </row>
    <row r="75" spans="1:11" ht="39" customHeight="1">
      <c r="A75" s="79"/>
      <c r="B75" s="74" t="s">
        <v>347</v>
      </c>
      <c r="C75" s="75">
        <v>992</v>
      </c>
      <c r="D75" s="76" t="s">
        <v>326</v>
      </c>
      <c r="E75" s="76" t="s">
        <v>340</v>
      </c>
      <c r="F75" s="76" t="s">
        <v>348</v>
      </c>
      <c r="G75" s="76"/>
      <c r="H75" s="77">
        <f>SUM(H76)</f>
        <v>483.2</v>
      </c>
      <c r="I75" s="77">
        <f>SUM(I76)</f>
        <v>483.2</v>
      </c>
      <c r="J75" s="77">
        <f>SUM(J76)</f>
        <v>483.2</v>
      </c>
      <c r="K75" s="78">
        <f t="shared" si="9"/>
        <v>100</v>
      </c>
    </row>
    <row r="76" spans="1:11" ht="80.25" customHeight="1">
      <c r="A76" s="85"/>
      <c r="B76" s="74" t="s">
        <v>337</v>
      </c>
      <c r="C76" s="75">
        <v>992</v>
      </c>
      <c r="D76" s="76" t="s">
        <v>326</v>
      </c>
      <c r="E76" s="76" t="s">
        <v>340</v>
      </c>
      <c r="F76" s="76" t="s">
        <v>348</v>
      </c>
      <c r="G76" s="76" t="s">
        <v>338</v>
      </c>
      <c r="H76" s="77">
        <v>483.2</v>
      </c>
      <c r="I76" s="77">
        <v>483.2</v>
      </c>
      <c r="J76" s="77">
        <v>483.2</v>
      </c>
      <c r="K76" s="78">
        <f t="shared" si="9"/>
        <v>100</v>
      </c>
    </row>
    <row r="77" spans="1:11" ht="13.5" customHeight="1">
      <c r="A77" s="82">
        <v>3</v>
      </c>
      <c r="B77" s="69" t="s">
        <v>349</v>
      </c>
      <c r="C77" s="70">
        <v>992</v>
      </c>
      <c r="D77" s="71" t="s">
        <v>278</v>
      </c>
      <c r="E77" s="71"/>
      <c r="F77" s="71"/>
      <c r="G77" s="71"/>
      <c r="H77" s="72">
        <f>SUM(H78+H84+H92)</f>
        <v>59556.6</v>
      </c>
      <c r="I77" s="72">
        <f>SUM(I78+I84+I92)</f>
        <v>59556.6</v>
      </c>
      <c r="J77" s="72">
        <f>SUM(J78+J84+J92)</f>
        <v>54711.1</v>
      </c>
      <c r="K77" s="67">
        <f>J77/I77*100</f>
        <v>91.86404193657798</v>
      </c>
    </row>
    <row r="78" spans="1:11" ht="13.5" customHeight="1">
      <c r="A78" s="73"/>
      <c r="B78" s="74" t="s">
        <v>350</v>
      </c>
      <c r="C78" s="75">
        <v>992</v>
      </c>
      <c r="D78" s="76" t="s">
        <v>278</v>
      </c>
      <c r="E78" s="76" t="s">
        <v>351</v>
      </c>
      <c r="F78" s="76"/>
      <c r="G78" s="76"/>
      <c r="H78" s="77">
        <f aca="true" t="shared" si="11" ref="H78:J80">SUM(H79)</f>
        <v>501.3</v>
      </c>
      <c r="I78" s="77">
        <f t="shared" si="11"/>
        <v>501.3</v>
      </c>
      <c r="J78" s="77">
        <f t="shared" si="11"/>
        <v>501.3</v>
      </c>
      <c r="K78" s="78">
        <f t="shared" si="9"/>
        <v>100</v>
      </c>
    </row>
    <row r="79" spans="1:11" ht="24.75" customHeight="1">
      <c r="A79" s="79"/>
      <c r="B79" s="74" t="s">
        <v>303</v>
      </c>
      <c r="C79" s="75">
        <v>992</v>
      </c>
      <c r="D79" s="76" t="s">
        <v>278</v>
      </c>
      <c r="E79" s="76" t="s">
        <v>351</v>
      </c>
      <c r="F79" s="76" t="s">
        <v>304</v>
      </c>
      <c r="G79" s="76"/>
      <c r="H79" s="77">
        <f t="shared" si="11"/>
        <v>501.3</v>
      </c>
      <c r="I79" s="77">
        <f t="shared" si="11"/>
        <v>501.3</v>
      </c>
      <c r="J79" s="77">
        <f t="shared" si="11"/>
        <v>501.3</v>
      </c>
      <c r="K79" s="78">
        <f t="shared" si="9"/>
        <v>100</v>
      </c>
    </row>
    <row r="80" spans="1:11" ht="24" customHeight="1">
      <c r="A80" s="79"/>
      <c r="B80" s="74" t="s">
        <v>305</v>
      </c>
      <c r="C80" s="75">
        <v>992</v>
      </c>
      <c r="D80" s="76" t="s">
        <v>278</v>
      </c>
      <c r="E80" s="76" t="s">
        <v>351</v>
      </c>
      <c r="F80" s="76" t="s">
        <v>306</v>
      </c>
      <c r="G80" s="76"/>
      <c r="H80" s="77">
        <f t="shared" si="11"/>
        <v>501.3</v>
      </c>
      <c r="I80" s="77">
        <f t="shared" si="11"/>
        <v>501.3</v>
      </c>
      <c r="J80" s="77">
        <f t="shared" si="11"/>
        <v>501.3</v>
      </c>
      <c r="K80" s="78">
        <f>J80/I80*100</f>
        <v>100</v>
      </c>
    </row>
    <row r="81" spans="1:11" ht="90.75" customHeight="1">
      <c r="A81" s="79"/>
      <c r="B81" s="74" t="s">
        <v>352</v>
      </c>
      <c r="C81" s="75">
        <v>992</v>
      </c>
      <c r="D81" s="76" t="s">
        <v>278</v>
      </c>
      <c r="E81" s="76" t="s">
        <v>351</v>
      </c>
      <c r="F81" s="76" t="s">
        <v>353</v>
      </c>
      <c r="G81" s="76"/>
      <c r="H81" s="77">
        <f>SUM(H82:H83)</f>
        <v>501.3</v>
      </c>
      <c r="I81" s="77">
        <f>SUM(I82:I83)</f>
        <v>501.3</v>
      </c>
      <c r="J81" s="77">
        <f>SUM(J82:J83)</f>
        <v>501.3</v>
      </c>
      <c r="K81" s="78">
        <f t="shared" si="9"/>
        <v>100</v>
      </c>
    </row>
    <row r="82" spans="1:11" ht="80.25" customHeight="1">
      <c r="A82" s="79"/>
      <c r="B82" s="74" t="s">
        <v>337</v>
      </c>
      <c r="C82" s="75">
        <v>992</v>
      </c>
      <c r="D82" s="76" t="s">
        <v>278</v>
      </c>
      <c r="E82" s="76" t="s">
        <v>351</v>
      </c>
      <c r="F82" s="76" t="s">
        <v>353</v>
      </c>
      <c r="G82" s="76" t="s">
        <v>338</v>
      </c>
      <c r="H82" s="77">
        <v>360</v>
      </c>
      <c r="I82" s="77">
        <v>360</v>
      </c>
      <c r="J82" s="77">
        <v>360</v>
      </c>
      <c r="K82" s="78">
        <f>J82/I82*100</f>
        <v>100</v>
      </c>
    </row>
    <row r="83" spans="1:11" ht="39" customHeight="1">
      <c r="A83" s="79"/>
      <c r="B83" s="74" t="s">
        <v>281</v>
      </c>
      <c r="C83" s="75">
        <v>992</v>
      </c>
      <c r="D83" s="76" t="s">
        <v>278</v>
      </c>
      <c r="E83" s="76" t="s">
        <v>351</v>
      </c>
      <c r="F83" s="76" t="s">
        <v>353</v>
      </c>
      <c r="G83" s="76" t="s">
        <v>282</v>
      </c>
      <c r="H83" s="77">
        <v>141.3</v>
      </c>
      <c r="I83" s="77">
        <v>141.3</v>
      </c>
      <c r="J83" s="77">
        <v>141.3</v>
      </c>
      <c r="K83" s="78">
        <f t="shared" si="9"/>
        <v>100</v>
      </c>
    </row>
    <row r="84" spans="1:11" ht="12.75" customHeight="1">
      <c r="A84" s="79"/>
      <c r="B84" s="74" t="s">
        <v>354</v>
      </c>
      <c r="C84" s="75">
        <v>992</v>
      </c>
      <c r="D84" s="76" t="s">
        <v>278</v>
      </c>
      <c r="E84" s="76" t="s">
        <v>328</v>
      </c>
      <c r="F84" s="71"/>
      <c r="G84" s="76"/>
      <c r="H84" s="77">
        <f>SUM(H85+H87)</f>
        <v>48386.7</v>
      </c>
      <c r="I84" s="77">
        <f>SUM(I85+I87)</f>
        <v>48386.7</v>
      </c>
      <c r="J84" s="77">
        <f>SUM(J85+J87)</f>
        <v>43598.7</v>
      </c>
      <c r="K84" s="78">
        <f>J84/I84*100</f>
        <v>90.10471885869464</v>
      </c>
    </row>
    <row r="85" spans="1:12" ht="25.5" customHeight="1">
      <c r="A85" s="87"/>
      <c r="B85" s="74" t="s">
        <v>355</v>
      </c>
      <c r="C85" s="75">
        <v>992</v>
      </c>
      <c r="D85" s="76" t="s">
        <v>278</v>
      </c>
      <c r="E85" s="76" t="s">
        <v>328</v>
      </c>
      <c r="F85" s="76" t="s">
        <v>356</v>
      </c>
      <c r="G85" s="76"/>
      <c r="H85" s="77">
        <f>SUM(H86)</f>
        <v>14835.7</v>
      </c>
      <c r="I85" s="77">
        <f>SUM(I86)</f>
        <v>14835.7</v>
      </c>
      <c r="J85" s="77">
        <f>SUM(J86)</f>
        <v>14605.4</v>
      </c>
      <c r="K85" s="78">
        <f t="shared" si="9"/>
        <v>98.44766340651266</v>
      </c>
      <c r="L85" s="88"/>
    </row>
    <row r="86" spans="1:11" ht="40.5" customHeight="1">
      <c r="A86" s="84"/>
      <c r="B86" s="74" t="s">
        <v>281</v>
      </c>
      <c r="C86" s="75">
        <v>992</v>
      </c>
      <c r="D86" s="76" t="s">
        <v>278</v>
      </c>
      <c r="E86" s="76" t="s">
        <v>328</v>
      </c>
      <c r="F86" s="76" t="s">
        <v>356</v>
      </c>
      <c r="G86" s="76" t="s">
        <v>282</v>
      </c>
      <c r="H86" s="77">
        <v>14835.7</v>
      </c>
      <c r="I86" s="77">
        <v>14835.7</v>
      </c>
      <c r="J86" s="77">
        <v>14605.4</v>
      </c>
      <c r="K86" s="78">
        <f>J86/I86*100</f>
        <v>98.44766340651266</v>
      </c>
    </row>
    <row r="87" spans="1:11" ht="12.75" customHeight="1">
      <c r="A87" s="84"/>
      <c r="B87" s="74" t="s">
        <v>357</v>
      </c>
      <c r="C87" s="75">
        <v>992</v>
      </c>
      <c r="D87" s="76" t="s">
        <v>278</v>
      </c>
      <c r="E87" s="76" t="s">
        <v>328</v>
      </c>
      <c r="F87" s="76" t="s">
        <v>358</v>
      </c>
      <c r="G87" s="76"/>
      <c r="H87" s="77">
        <f>SUM(H88+H90)</f>
        <v>33551</v>
      </c>
      <c r="I87" s="77">
        <f>SUM(I88+I90)</f>
        <v>33551</v>
      </c>
      <c r="J87" s="77">
        <f>SUM(J88+J90)</f>
        <v>28993.3</v>
      </c>
      <c r="K87" s="78">
        <f>J87/I87*100</f>
        <v>86.41560609221781</v>
      </c>
    </row>
    <row r="88" spans="1:11" ht="85.5" customHeight="1">
      <c r="A88" s="84"/>
      <c r="B88" s="74" t="s">
        <v>359</v>
      </c>
      <c r="C88" s="75">
        <v>992</v>
      </c>
      <c r="D88" s="76" t="s">
        <v>278</v>
      </c>
      <c r="E88" s="76" t="s">
        <v>328</v>
      </c>
      <c r="F88" s="76" t="s">
        <v>360</v>
      </c>
      <c r="G88" s="76"/>
      <c r="H88" s="77">
        <f>SUM(H89)</f>
        <v>26298</v>
      </c>
      <c r="I88" s="77">
        <f>SUM(I89)</f>
        <v>26298</v>
      </c>
      <c r="J88" s="77">
        <f>SUM(J89)</f>
        <v>25866.6</v>
      </c>
      <c r="K88" s="78">
        <f>J88/I88*100</f>
        <v>98.35957107004334</v>
      </c>
    </row>
    <row r="89" spans="1:11" ht="41.25" customHeight="1">
      <c r="A89" s="84"/>
      <c r="B89" s="74" t="s">
        <v>281</v>
      </c>
      <c r="C89" s="75">
        <v>992</v>
      </c>
      <c r="D89" s="76" t="s">
        <v>278</v>
      </c>
      <c r="E89" s="76" t="s">
        <v>328</v>
      </c>
      <c r="F89" s="76" t="s">
        <v>360</v>
      </c>
      <c r="G89" s="76" t="s">
        <v>282</v>
      </c>
      <c r="H89" s="77">
        <v>26298</v>
      </c>
      <c r="I89" s="77">
        <v>26298</v>
      </c>
      <c r="J89" s="77">
        <v>25866.6</v>
      </c>
      <c r="K89" s="78">
        <f>J89/I89*100</f>
        <v>98.35957107004334</v>
      </c>
    </row>
    <row r="90" spans="1:11" ht="82.5" customHeight="1">
      <c r="A90" s="84"/>
      <c r="B90" s="74" t="s">
        <v>359</v>
      </c>
      <c r="C90" s="75">
        <v>992</v>
      </c>
      <c r="D90" s="76" t="s">
        <v>278</v>
      </c>
      <c r="E90" s="76" t="s">
        <v>328</v>
      </c>
      <c r="F90" s="76" t="s">
        <v>361</v>
      </c>
      <c r="G90" s="76"/>
      <c r="H90" s="77">
        <f>SUM(H91)</f>
        <v>7253</v>
      </c>
      <c r="I90" s="77">
        <f>SUM(I91)</f>
        <v>7253</v>
      </c>
      <c r="J90" s="77">
        <f>SUM(J91)</f>
        <v>3126.7</v>
      </c>
      <c r="K90" s="78">
        <f aca="true" t="shared" si="12" ref="K90:K106">J90/I90*100</f>
        <v>43.109058320694885</v>
      </c>
    </row>
    <row r="91" spans="1:11" ht="39" customHeight="1">
      <c r="A91" s="84"/>
      <c r="B91" s="74" t="s">
        <v>281</v>
      </c>
      <c r="C91" s="75">
        <v>992</v>
      </c>
      <c r="D91" s="76" t="s">
        <v>278</v>
      </c>
      <c r="E91" s="76" t="s">
        <v>328</v>
      </c>
      <c r="F91" s="76" t="s">
        <v>361</v>
      </c>
      <c r="G91" s="76" t="s">
        <v>282</v>
      </c>
      <c r="H91" s="77">
        <v>7253</v>
      </c>
      <c r="I91" s="77">
        <v>7253</v>
      </c>
      <c r="J91" s="77">
        <v>3126.7</v>
      </c>
      <c r="K91" s="78">
        <f t="shared" si="12"/>
        <v>43.109058320694885</v>
      </c>
    </row>
    <row r="92" spans="1:11" ht="24.75" customHeight="1">
      <c r="A92" s="79"/>
      <c r="B92" s="74" t="s">
        <v>362</v>
      </c>
      <c r="C92" s="75">
        <v>992</v>
      </c>
      <c r="D92" s="89" t="s">
        <v>278</v>
      </c>
      <c r="E92" s="89" t="s">
        <v>363</v>
      </c>
      <c r="F92" s="76"/>
      <c r="G92" s="76"/>
      <c r="H92" s="77">
        <f>SUM(H93+H95+H97+H102)</f>
        <v>10668.599999999999</v>
      </c>
      <c r="I92" s="77">
        <f>SUM(I93+I95+I97+I102)</f>
        <v>10668.599999999999</v>
      </c>
      <c r="J92" s="77">
        <f>SUM(J93+J95+J97+J102)</f>
        <v>10611.099999999999</v>
      </c>
      <c r="K92" s="78">
        <f t="shared" si="12"/>
        <v>99.46103518737229</v>
      </c>
    </row>
    <row r="93" spans="1:11" ht="42" customHeight="1">
      <c r="A93" s="79"/>
      <c r="B93" s="74" t="s">
        <v>364</v>
      </c>
      <c r="C93" s="75">
        <v>992</v>
      </c>
      <c r="D93" s="89" t="s">
        <v>278</v>
      </c>
      <c r="E93" s="89" t="s">
        <v>363</v>
      </c>
      <c r="F93" s="76" t="s">
        <v>365</v>
      </c>
      <c r="G93" s="76"/>
      <c r="H93" s="77">
        <f>SUM(H94)</f>
        <v>605</v>
      </c>
      <c r="I93" s="77">
        <f>SUM(I94)</f>
        <v>605</v>
      </c>
      <c r="J93" s="77">
        <f>SUM(J94)</f>
        <v>605</v>
      </c>
      <c r="K93" s="78">
        <f>J93/I93*100</f>
        <v>100</v>
      </c>
    </row>
    <row r="94" spans="1:11" ht="24" customHeight="1">
      <c r="A94" s="79"/>
      <c r="B94" s="74" t="s">
        <v>92</v>
      </c>
      <c r="C94" s="75">
        <v>992</v>
      </c>
      <c r="D94" s="89" t="s">
        <v>278</v>
      </c>
      <c r="E94" s="89" t="s">
        <v>363</v>
      </c>
      <c r="F94" s="76" t="s">
        <v>365</v>
      </c>
      <c r="G94" s="76" t="s">
        <v>292</v>
      </c>
      <c r="H94" s="77">
        <v>605</v>
      </c>
      <c r="I94" s="77">
        <v>605</v>
      </c>
      <c r="J94" s="77">
        <v>605</v>
      </c>
      <c r="K94" s="78">
        <f t="shared" si="12"/>
        <v>100</v>
      </c>
    </row>
    <row r="95" spans="1:11" ht="27" customHeight="1">
      <c r="A95" s="79"/>
      <c r="B95" s="83" t="s">
        <v>366</v>
      </c>
      <c r="C95" s="75">
        <v>992</v>
      </c>
      <c r="D95" s="76" t="s">
        <v>278</v>
      </c>
      <c r="E95" s="76" t="s">
        <v>363</v>
      </c>
      <c r="F95" s="75" t="s">
        <v>367</v>
      </c>
      <c r="G95" s="76"/>
      <c r="H95" s="77">
        <f>SUM(H96)</f>
        <v>129.8</v>
      </c>
      <c r="I95" s="77">
        <f>SUM(I96)</f>
        <v>129.8</v>
      </c>
      <c r="J95" s="77">
        <f>SUM(J96)</f>
        <v>129.8</v>
      </c>
      <c r="K95" s="78">
        <f>J95/I95*100</f>
        <v>100</v>
      </c>
    </row>
    <row r="96" spans="1:11" ht="12.75">
      <c r="A96" s="79"/>
      <c r="B96" s="74" t="s">
        <v>92</v>
      </c>
      <c r="C96" s="75">
        <v>992</v>
      </c>
      <c r="D96" s="76" t="s">
        <v>278</v>
      </c>
      <c r="E96" s="76" t="s">
        <v>363</v>
      </c>
      <c r="F96" s="75" t="s">
        <v>367</v>
      </c>
      <c r="G96" s="76" t="s">
        <v>292</v>
      </c>
      <c r="H96" s="77">
        <v>129.8</v>
      </c>
      <c r="I96" s="77">
        <v>129.8</v>
      </c>
      <c r="J96" s="77">
        <v>129.8</v>
      </c>
      <c r="K96" s="78">
        <f t="shared" si="12"/>
        <v>100</v>
      </c>
    </row>
    <row r="97" spans="1:11" ht="14.25" customHeight="1">
      <c r="A97" s="79"/>
      <c r="B97" s="74" t="s">
        <v>368</v>
      </c>
      <c r="C97" s="76" t="s">
        <v>369</v>
      </c>
      <c r="D97" s="76" t="s">
        <v>278</v>
      </c>
      <c r="E97" s="76" t="s">
        <v>363</v>
      </c>
      <c r="F97" s="76" t="s">
        <v>358</v>
      </c>
      <c r="G97" s="76"/>
      <c r="H97" s="77">
        <f>SUM(H98+H100)</f>
        <v>9018.8</v>
      </c>
      <c r="I97" s="77">
        <f>SUM(I98+I100)</f>
        <v>9018.8</v>
      </c>
      <c r="J97" s="77">
        <f>SUM(J98+J100)</f>
        <v>8961.3</v>
      </c>
      <c r="K97" s="78">
        <f>J97/I97*100</f>
        <v>99.36244289705948</v>
      </c>
    </row>
    <row r="98" spans="1:12" ht="80.25" customHeight="1">
      <c r="A98" s="79"/>
      <c r="B98" s="74" t="s">
        <v>370</v>
      </c>
      <c r="C98" s="76" t="s">
        <v>369</v>
      </c>
      <c r="D98" s="76" t="s">
        <v>278</v>
      </c>
      <c r="E98" s="76" t="s">
        <v>363</v>
      </c>
      <c r="F98" s="76" t="s">
        <v>371</v>
      </c>
      <c r="G98" s="76"/>
      <c r="H98" s="77">
        <f>SUM(H99)</f>
        <v>2106.4</v>
      </c>
      <c r="I98" s="77">
        <f>SUM(I99)</f>
        <v>2106.4</v>
      </c>
      <c r="J98" s="77">
        <f>SUM(J99)</f>
        <v>2049.2</v>
      </c>
      <c r="K98" s="78">
        <f t="shared" si="12"/>
        <v>97.28446638815038</v>
      </c>
      <c r="L98" s="81"/>
    </row>
    <row r="99" spans="1:12" ht="39.75" customHeight="1">
      <c r="A99" s="79"/>
      <c r="B99" s="74" t="s">
        <v>281</v>
      </c>
      <c r="C99" s="76" t="s">
        <v>369</v>
      </c>
      <c r="D99" s="76" t="s">
        <v>278</v>
      </c>
      <c r="E99" s="76" t="s">
        <v>363</v>
      </c>
      <c r="F99" s="76" t="s">
        <v>371</v>
      </c>
      <c r="G99" s="76" t="s">
        <v>282</v>
      </c>
      <c r="H99" s="77">
        <v>2106.4</v>
      </c>
      <c r="I99" s="77">
        <v>2106.4</v>
      </c>
      <c r="J99" s="77">
        <v>2049.2</v>
      </c>
      <c r="K99" s="78">
        <f t="shared" si="12"/>
        <v>97.28446638815038</v>
      </c>
      <c r="L99" s="81"/>
    </row>
    <row r="100" spans="1:12" ht="12.75">
      <c r="A100" s="79"/>
      <c r="B100" s="74" t="s">
        <v>372</v>
      </c>
      <c r="C100" s="76" t="s">
        <v>369</v>
      </c>
      <c r="D100" s="76" t="s">
        <v>278</v>
      </c>
      <c r="E100" s="76" t="s">
        <v>363</v>
      </c>
      <c r="F100" s="76" t="s">
        <v>373</v>
      </c>
      <c r="G100" s="76"/>
      <c r="H100" s="77">
        <f>SUM(H101)</f>
        <v>6912.4</v>
      </c>
      <c r="I100" s="77">
        <f>SUM(I101)</f>
        <v>6912.4</v>
      </c>
      <c r="J100" s="77">
        <f>SUM(J101)</f>
        <v>6912.1</v>
      </c>
      <c r="K100" s="78">
        <f t="shared" si="12"/>
        <v>99.99565997338118</v>
      </c>
      <c r="L100" s="81"/>
    </row>
    <row r="101" spans="1:12" ht="12.75">
      <c r="A101" s="79"/>
      <c r="B101" s="74" t="s">
        <v>281</v>
      </c>
      <c r="C101" s="76" t="s">
        <v>369</v>
      </c>
      <c r="D101" s="76" t="s">
        <v>278</v>
      </c>
      <c r="E101" s="76" t="s">
        <v>363</v>
      </c>
      <c r="F101" s="76" t="s">
        <v>373</v>
      </c>
      <c r="G101" s="76" t="s">
        <v>282</v>
      </c>
      <c r="H101" s="77">
        <v>6912.4</v>
      </c>
      <c r="I101" s="77">
        <v>6912.4</v>
      </c>
      <c r="J101" s="77">
        <v>6912.1</v>
      </c>
      <c r="K101" s="78">
        <f>J101/I101*100</f>
        <v>99.99565997338118</v>
      </c>
      <c r="L101" s="81"/>
    </row>
    <row r="102" spans="1:11" ht="29.25" customHeight="1">
      <c r="A102" s="79"/>
      <c r="B102" s="74" t="s">
        <v>303</v>
      </c>
      <c r="C102" s="75">
        <v>992</v>
      </c>
      <c r="D102" s="76" t="s">
        <v>278</v>
      </c>
      <c r="E102" s="76" t="s">
        <v>363</v>
      </c>
      <c r="F102" s="76" t="s">
        <v>304</v>
      </c>
      <c r="G102" s="76"/>
      <c r="H102" s="77">
        <f>SUM(H103)</f>
        <v>915</v>
      </c>
      <c r="I102" s="77">
        <f>SUM(I103)</f>
        <v>915</v>
      </c>
      <c r="J102" s="77">
        <f>SUM(J103)</f>
        <v>915</v>
      </c>
      <c r="K102" s="78">
        <f t="shared" si="12"/>
        <v>100</v>
      </c>
    </row>
    <row r="103" spans="1:11" ht="26.25" customHeight="1">
      <c r="A103" s="79"/>
      <c r="B103" s="74" t="s">
        <v>305</v>
      </c>
      <c r="C103" s="75">
        <v>992</v>
      </c>
      <c r="D103" s="76" t="s">
        <v>278</v>
      </c>
      <c r="E103" s="76" t="s">
        <v>363</v>
      </c>
      <c r="F103" s="76" t="s">
        <v>306</v>
      </c>
      <c r="G103" s="76"/>
      <c r="H103" s="77">
        <f>SUM(H104+H106+H108)</f>
        <v>915</v>
      </c>
      <c r="I103" s="77">
        <f>SUM(I104+I106+I108)</f>
        <v>915</v>
      </c>
      <c r="J103" s="77">
        <f>SUM(J104+J106+J108)</f>
        <v>915</v>
      </c>
      <c r="K103" s="78">
        <f t="shared" si="12"/>
        <v>100</v>
      </c>
    </row>
    <row r="104" spans="1:11" ht="115.5" customHeight="1">
      <c r="A104" s="79"/>
      <c r="B104" s="74" t="s">
        <v>374</v>
      </c>
      <c r="C104" s="75">
        <v>992</v>
      </c>
      <c r="D104" s="76" t="s">
        <v>278</v>
      </c>
      <c r="E104" s="76" t="s">
        <v>363</v>
      </c>
      <c r="F104" s="76" t="s">
        <v>375</v>
      </c>
      <c r="G104" s="76"/>
      <c r="H104" s="77">
        <f>SUM(H105)</f>
        <v>481.2</v>
      </c>
      <c r="I104" s="77">
        <f>SUM(I105)</f>
        <v>481.2</v>
      </c>
      <c r="J104" s="77">
        <f>SUM(J105)</f>
        <v>481.2</v>
      </c>
      <c r="K104" s="78">
        <f>J104/I104*100</f>
        <v>100</v>
      </c>
    </row>
    <row r="105" spans="1:11" ht="12.75">
      <c r="A105" s="79"/>
      <c r="B105" s="74" t="s">
        <v>281</v>
      </c>
      <c r="C105" s="75">
        <v>992</v>
      </c>
      <c r="D105" s="76" t="s">
        <v>278</v>
      </c>
      <c r="E105" s="76" t="s">
        <v>363</v>
      </c>
      <c r="F105" s="76" t="s">
        <v>375</v>
      </c>
      <c r="G105" s="76" t="s">
        <v>282</v>
      </c>
      <c r="H105" s="77">
        <v>481.2</v>
      </c>
      <c r="I105" s="77">
        <v>481.2</v>
      </c>
      <c r="J105" s="77">
        <v>481.2</v>
      </c>
      <c r="K105" s="78">
        <f t="shared" si="12"/>
        <v>100</v>
      </c>
    </row>
    <row r="106" spans="1:11" ht="89.25" customHeight="1">
      <c r="A106" s="79"/>
      <c r="B106" s="74" t="s">
        <v>376</v>
      </c>
      <c r="C106" s="75">
        <v>992</v>
      </c>
      <c r="D106" s="76" t="s">
        <v>278</v>
      </c>
      <c r="E106" s="76" t="s">
        <v>363</v>
      </c>
      <c r="F106" s="76" t="s">
        <v>377</v>
      </c>
      <c r="G106" s="76"/>
      <c r="H106" s="77">
        <f>SUM(H107)</f>
        <v>70</v>
      </c>
      <c r="I106" s="77">
        <f>SUM(I107)</f>
        <v>70</v>
      </c>
      <c r="J106" s="77">
        <f>SUM(J107)</f>
        <v>70</v>
      </c>
      <c r="K106" s="78">
        <f t="shared" si="12"/>
        <v>100</v>
      </c>
    </row>
    <row r="107" spans="1:11" ht="41.25" customHeight="1">
      <c r="A107" s="79"/>
      <c r="B107" s="74" t="s">
        <v>281</v>
      </c>
      <c r="C107" s="75">
        <v>992</v>
      </c>
      <c r="D107" s="76" t="s">
        <v>278</v>
      </c>
      <c r="E107" s="76" t="s">
        <v>363</v>
      </c>
      <c r="F107" s="76" t="s">
        <v>377</v>
      </c>
      <c r="G107" s="76" t="s">
        <v>282</v>
      </c>
      <c r="H107" s="77">
        <v>70</v>
      </c>
      <c r="I107" s="77">
        <v>70</v>
      </c>
      <c r="J107" s="77">
        <v>70</v>
      </c>
      <c r="K107" s="78">
        <f aca="true" t="shared" si="13" ref="K107:K129">J107/I107*100</f>
        <v>100</v>
      </c>
    </row>
    <row r="108" spans="1:11" ht="112.5" customHeight="1">
      <c r="A108" s="79"/>
      <c r="B108" s="90" t="s">
        <v>378</v>
      </c>
      <c r="C108" s="75">
        <v>992</v>
      </c>
      <c r="D108" s="76" t="s">
        <v>278</v>
      </c>
      <c r="E108" s="76" t="s">
        <v>363</v>
      </c>
      <c r="F108" s="76" t="s">
        <v>379</v>
      </c>
      <c r="G108" s="76"/>
      <c r="H108" s="77">
        <f>SUM(H109)</f>
        <v>363.8</v>
      </c>
      <c r="I108" s="77">
        <f>SUM(I109)</f>
        <v>363.8</v>
      </c>
      <c r="J108" s="77">
        <f>SUM(J109)</f>
        <v>363.8</v>
      </c>
      <c r="K108" s="78">
        <f t="shared" si="13"/>
        <v>100</v>
      </c>
    </row>
    <row r="109" spans="1:11" ht="36" customHeight="1">
      <c r="A109" s="85"/>
      <c r="B109" s="74" t="s">
        <v>281</v>
      </c>
      <c r="C109" s="75">
        <v>992</v>
      </c>
      <c r="D109" s="76" t="s">
        <v>278</v>
      </c>
      <c r="E109" s="76" t="s">
        <v>363</v>
      </c>
      <c r="F109" s="76" t="s">
        <v>379</v>
      </c>
      <c r="G109" s="76" t="s">
        <v>282</v>
      </c>
      <c r="H109" s="77">
        <v>363.8</v>
      </c>
      <c r="I109" s="77">
        <v>363.8</v>
      </c>
      <c r="J109" s="77">
        <v>363.8</v>
      </c>
      <c r="K109" s="78">
        <f t="shared" si="13"/>
        <v>100</v>
      </c>
    </row>
    <row r="110" spans="1:11" ht="24" customHeight="1">
      <c r="A110" s="82">
        <v>4</v>
      </c>
      <c r="B110" s="69" t="s">
        <v>380</v>
      </c>
      <c r="C110" s="70">
        <v>992</v>
      </c>
      <c r="D110" s="71" t="s">
        <v>381</v>
      </c>
      <c r="E110" s="71"/>
      <c r="F110" s="71"/>
      <c r="G110" s="71"/>
      <c r="H110" s="72">
        <f>SUM(H111+H122+H147)</f>
        <v>59292.4</v>
      </c>
      <c r="I110" s="72">
        <f>SUM(I111+I122+I147)</f>
        <v>59292.4</v>
      </c>
      <c r="J110" s="72">
        <f>SUM(J111+J122+J147)</f>
        <v>51333.6</v>
      </c>
      <c r="K110" s="67">
        <f t="shared" si="13"/>
        <v>86.57703179496866</v>
      </c>
    </row>
    <row r="111" spans="1:11" ht="13.5" customHeight="1">
      <c r="A111" s="73"/>
      <c r="B111" s="74" t="s">
        <v>382</v>
      </c>
      <c r="C111" s="75">
        <v>992</v>
      </c>
      <c r="D111" s="76" t="s">
        <v>381</v>
      </c>
      <c r="E111" s="76" t="s">
        <v>270</v>
      </c>
      <c r="F111" s="76"/>
      <c r="G111" s="76"/>
      <c r="H111" s="77">
        <f>SUM(H112+H115)</f>
        <v>15891</v>
      </c>
      <c r="I111" s="77">
        <f>SUM(I112+I115)</f>
        <v>15891</v>
      </c>
      <c r="J111" s="77">
        <f>SUM(J112+J115)</f>
        <v>7946.799999999999</v>
      </c>
      <c r="K111" s="78">
        <f t="shared" si="13"/>
        <v>50.00818073123151</v>
      </c>
    </row>
    <row r="112" spans="1:11" ht="15.75" customHeight="1">
      <c r="A112" s="79"/>
      <c r="B112" s="74" t="s">
        <v>368</v>
      </c>
      <c r="C112" s="76" t="s">
        <v>369</v>
      </c>
      <c r="D112" s="76" t="s">
        <v>381</v>
      </c>
      <c r="E112" s="76" t="s">
        <v>270</v>
      </c>
      <c r="F112" s="76" t="s">
        <v>358</v>
      </c>
      <c r="G112" s="76"/>
      <c r="H112" s="77">
        <f aca="true" t="shared" si="14" ref="H112:J113">SUM(H113)</f>
        <v>9300</v>
      </c>
      <c r="I112" s="77">
        <f t="shared" si="14"/>
        <v>9300</v>
      </c>
      <c r="J112" s="77">
        <f t="shared" si="14"/>
        <v>1831.4</v>
      </c>
      <c r="K112" s="78">
        <f t="shared" si="13"/>
        <v>19.692473118279572</v>
      </c>
    </row>
    <row r="113" spans="1:11" ht="62.25" customHeight="1">
      <c r="A113" s="79"/>
      <c r="B113" s="74" t="s">
        <v>383</v>
      </c>
      <c r="C113" s="76" t="s">
        <v>369</v>
      </c>
      <c r="D113" s="76" t="s">
        <v>381</v>
      </c>
      <c r="E113" s="76" t="s">
        <v>270</v>
      </c>
      <c r="F113" s="76" t="s">
        <v>384</v>
      </c>
      <c r="G113" s="76"/>
      <c r="H113" s="77">
        <f t="shared" si="14"/>
        <v>9300</v>
      </c>
      <c r="I113" s="77">
        <f t="shared" si="14"/>
        <v>9300</v>
      </c>
      <c r="J113" s="77">
        <f t="shared" si="14"/>
        <v>1831.4</v>
      </c>
      <c r="K113" s="78">
        <f t="shared" si="13"/>
        <v>19.692473118279572</v>
      </c>
    </row>
    <row r="114" spans="1:11" ht="38.25" customHeight="1">
      <c r="A114" s="79"/>
      <c r="B114" s="74" t="s">
        <v>281</v>
      </c>
      <c r="C114" s="76" t="s">
        <v>369</v>
      </c>
      <c r="D114" s="76" t="s">
        <v>381</v>
      </c>
      <c r="E114" s="76" t="s">
        <v>270</v>
      </c>
      <c r="F114" s="76" t="s">
        <v>384</v>
      </c>
      <c r="G114" s="76" t="s">
        <v>282</v>
      </c>
      <c r="H114" s="77">
        <v>9300</v>
      </c>
      <c r="I114" s="77">
        <v>9300</v>
      </c>
      <c r="J114" s="77">
        <v>1831.4</v>
      </c>
      <c r="K114" s="78">
        <f t="shared" si="13"/>
        <v>19.692473118279572</v>
      </c>
    </row>
    <row r="115" spans="1:11" ht="27" customHeight="1">
      <c r="A115" s="79"/>
      <c r="B115" s="74" t="s">
        <v>303</v>
      </c>
      <c r="C115" s="75">
        <v>992</v>
      </c>
      <c r="D115" s="76" t="s">
        <v>381</v>
      </c>
      <c r="E115" s="76" t="s">
        <v>270</v>
      </c>
      <c r="F115" s="76" t="s">
        <v>304</v>
      </c>
      <c r="G115" s="76"/>
      <c r="H115" s="77">
        <f>SUM(H116)</f>
        <v>6591</v>
      </c>
      <c r="I115" s="77">
        <f>SUM(I116)</f>
        <v>6591</v>
      </c>
      <c r="J115" s="77">
        <f>SUM(J116)</f>
        <v>6115.4</v>
      </c>
      <c r="K115" s="78">
        <f t="shared" si="13"/>
        <v>92.78409952966166</v>
      </c>
    </row>
    <row r="116" spans="1:11" ht="24.75" customHeight="1">
      <c r="A116" s="79"/>
      <c r="B116" s="74" t="s">
        <v>305</v>
      </c>
      <c r="C116" s="75">
        <v>992</v>
      </c>
      <c r="D116" s="76" t="s">
        <v>381</v>
      </c>
      <c r="E116" s="76" t="s">
        <v>270</v>
      </c>
      <c r="F116" s="76" t="s">
        <v>306</v>
      </c>
      <c r="G116" s="76"/>
      <c r="H116" s="77">
        <f>SUM(H117+H120)</f>
        <v>6591</v>
      </c>
      <c r="I116" s="77">
        <f>SUM(I117+I120)</f>
        <v>6591</v>
      </c>
      <c r="J116" s="77">
        <f>SUM(J117+J120)</f>
        <v>6115.4</v>
      </c>
      <c r="K116" s="78">
        <f t="shared" si="13"/>
        <v>92.78409952966166</v>
      </c>
    </row>
    <row r="117" spans="1:11" ht="89.25" customHeight="1">
      <c r="A117" s="79"/>
      <c r="B117" s="74" t="s">
        <v>385</v>
      </c>
      <c r="C117" s="75">
        <v>992</v>
      </c>
      <c r="D117" s="76" t="s">
        <v>381</v>
      </c>
      <c r="E117" s="76" t="s">
        <v>270</v>
      </c>
      <c r="F117" s="76" t="s">
        <v>386</v>
      </c>
      <c r="G117" s="76"/>
      <c r="H117" s="77">
        <f>SUM(H118+H119)</f>
        <v>5661</v>
      </c>
      <c r="I117" s="77">
        <f>SUM(I118+I119)</f>
        <v>5661</v>
      </c>
      <c r="J117" s="77">
        <f>SUM(J118+J119)</f>
        <v>5656.5</v>
      </c>
      <c r="K117" s="78">
        <f t="shared" si="13"/>
        <v>99.92050874403816</v>
      </c>
    </row>
    <row r="118" spans="1:11" ht="76.5" customHeight="1">
      <c r="A118" s="79"/>
      <c r="B118" s="74" t="s">
        <v>337</v>
      </c>
      <c r="C118" s="75">
        <v>992</v>
      </c>
      <c r="D118" s="76" t="s">
        <v>381</v>
      </c>
      <c r="E118" s="76" t="s">
        <v>270</v>
      </c>
      <c r="F118" s="76" t="s">
        <v>386</v>
      </c>
      <c r="G118" s="76" t="s">
        <v>338</v>
      </c>
      <c r="H118" s="77">
        <v>1792.5</v>
      </c>
      <c r="I118" s="77">
        <v>1792.5</v>
      </c>
      <c r="J118" s="77">
        <v>1792.5</v>
      </c>
      <c r="K118" s="78">
        <f t="shared" si="13"/>
        <v>100</v>
      </c>
    </row>
    <row r="119" spans="1:11" ht="39" customHeight="1">
      <c r="A119" s="79"/>
      <c r="B119" s="74" t="s">
        <v>281</v>
      </c>
      <c r="C119" s="75">
        <v>992</v>
      </c>
      <c r="D119" s="76" t="s">
        <v>381</v>
      </c>
      <c r="E119" s="76" t="s">
        <v>270</v>
      </c>
      <c r="F119" s="76" t="s">
        <v>386</v>
      </c>
      <c r="G119" s="76" t="s">
        <v>282</v>
      </c>
      <c r="H119" s="77">
        <v>3868.5</v>
      </c>
      <c r="I119" s="77">
        <v>3868.5</v>
      </c>
      <c r="J119" s="77">
        <v>3864</v>
      </c>
      <c r="K119" s="78">
        <f t="shared" si="13"/>
        <v>99.88367584335013</v>
      </c>
    </row>
    <row r="120" spans="1:11" ht="52.5" customHeight="1">
      <c r="A120" s="79"/>
      <c r="B120" s="83" t="s">
        <v>387</v>
      </c>
      <c r="C120" s="75">
        <v>992</v>
      </c>
      <c r="D120" s="76" t="s">
        <v>381</v>
      </c>
      <c r="E120" s="76" t="s">
        <v>270</v>
      </c>
      <c r="F120" s="76" t="s">
        <v>388</v>
      </c>
      <c r="G120" s="76"/>
      <c r="H120" s="77">
        <f>SUM(H121)</f>
        <v>930</v>
      </c>
      <c r="I120" s="77">
        <f>SUM(I121)</f>
        <v>930</v>
      </c>
      <c r="J120" s="77">
        <f>SUM(J121)</f>
        <v>458.9</v>
      </c>
      <c r="K120" s="78">
        <f t="shared" si="13"/>
        <v>49.344086021505376</v>
      </c>
    </row>
    <row r="121" spans="1:11" ht="37.5" customHeight="1">
      <c r="A121" s="79"/>
      <c r="B121" s="74" t="s">
        <v>281</v>
      </c>
      <c r="C121" s="75">
        <v>992</v>
      </c>
      <c r="D121" s="76" t="s">
        <v>381</v>
      </c>
      <c r="E121" s="76" t="s">
        <v>270</v>
      </c>
      <c r="F121" s="76" t="s">
        <v>388</v>
      </c>
      <c r="G121" s="76" t="s">
        <v>282</v>
      </c>
      <c r="H121" s="77">
        <v>930</v>
      </c>
      <c r="I121" s="77">
        <v>930</v>
      </c>
      <c r="J121" s="77">
        <v>458.9</v>
      </c>
      <c r="K121" s="78">
        <f t="shared" si="13"/>
        <v>49.344086021505376</v>
      </c>
    </row>
    <row r="122" spans="1:11" ht="13.5" customHeight="1">
      <c r="A122" s="79"/>
      <c r="B122" s="74" t="s">
        <v>389</v>
      </c>
      <c r="C122" s="75">
        <v>992</v>
      </c>
      <c r="D122" s="76" t="s">
        <v>381</v>
      </c>
      <c r="E122" s="76" t="s">
        <v>326</v>
      </c>
      <c r="F122" s="76"/>
      <c r="G122" s="76"/>
      <c r="H122" s="77">
        <f>SUM(H123+H126+H131+H138)</f>
        <v>28867.8</v>
      </c>
      <c r="I122" s="77">
        <f>SUM(I123+I126+I131+I138)</f>
        <v>28867.8</v>
      </c>
      <c r="J122" s="77">
        <f>SUM(J123+J126+J131+J138)</f>
        <v>28853.199999999997</v>
      </c>
      <c r="K122" s="78">
        <f t="shared" si="13"/>
        <v>99.94942461843299</v>
      </c>
    </row>
    <row r="123" spans="1:11" ht="24" customHeight="1">
      <c r="A123" s="79"/>
      <c r="B123" s="74" t="s">
        <v>390</v>
      </c>
      <c r="C123" s="76" t="s">
        <v>369</v>
      </c>
      <c r="D123" s="76" t="s">
        <v>381</v>
      </c>
      <c r="E123" s="76" t="s">
        <v>326</v>
      </c>
      <c r="F123" s="76" t="s">
        <v>391</v>
      </c>
      <c r="G123" s="76"/>
      <c r="H123" s="77">
        <f aca="true" t="shared" si="15" ref="H123:J124">SUM(H124)</f>
        <v>1050</v>
      </c>
      <c r="I123" s="77">
        <f t="shared" si="15"/>
        <v>1050</v>
      </c>
      <c r="J123" s="77">
        <f t="shared" si="15"/>
        <v>1050</v>
      </c>
      <c r="K123" s="78">
        <f t="shared" si="13"/>
        <v>100</v>
      </c>
    </row>
    <row r="124" spans="1:11" ht="52.5" customHeight="1">
      <c r="A124" s="79"/>
      <c r="B124" s="74" t="s">
        <v>392</v>
      </c>
      <c r="C124" s="76" t="s">
        <v>369</v>
      </c>
      <c r="D124" s="76" t="s">
        <v>381</v>
      </c>
      <c r="E124" s="76" t="s">
        <v>326</v>
      </c>
      <c r="F124" s="76" t="s">
        <v>393</v>
      </c>
      <c r="G124" s="76"/>
      <c r="H124" s="77">
        <f t="shared" si="15"/>
        <v>1050</v>
      </c>
      <c r="I124" s="77">
        <f t="shared" si="15"/>
        <v>1050</v>
      </c>
      <c r="J124" s="77">
        <f t="shared" si="15"/>
        <v>1050</v>
      </c>
      <c r="K124" s="78">
        <f t="shared" si="13"/>
        <v>100</v>
      </c>
    </row>
    <row r="125" spans="1:11" ht="77.25" customHeight="1">
      <c r="A125" s="79"/>
      <c r="B125" s="74" t="s">
        <v>337</v>
      </c>
      <c r="C125" s="76" t="s">
        <v>369</v>
      </c>
      <c r="D125" s="76" t="s">
        <v>381</v>
      </c>
      <c r="E125" s="76" t="s">
        <v>326</v>
      </c>
      <c r="F125" s="76" t="s">
        <v>393</v>
      </c>
      <c r="G125" s="76" t="s">
        <v>338</v>
      </c>
      <c r="H125" s="77">
        <v>1050</v>
      </c>
      <c r="I125" s="77">
        <v>1050</v>
      </c>
      <c r="J125" s="77">
        <v>1050</v>
      </c>
      <c r="K125" s="78">
        <f t="shared" si="13"/>
        <v>100</v>
      </c>
    </row>
    <row r="126" spans="1:11" ht="26.25" customHeight="1">
      <c r="A126" s="79"/>
      <c r="B126" s="74" t="s">
        <v>394</v>
      </c>
      <c r="C126" s="75">
        <v>992</v>
      </c>
      <c r="D126" s="76" t="s">
        <v>381</v>
      </c>
      <c r="E126" s="76" t="s">
        <v>326</v>
      </c>
      <c r="F126" s="76" t="s">
        <v>395</v>
      </c>
      <c r="G126" s="76"/>
      <c r="H126" s="77">
        <f>SUM(H127+H129)</f>
        <v>2592.8</v>
      </c>
      <c r="I126" s="77">
        <f>SUM(I127+I129)</f>
        <v>2592.8</v>
      </c>
      <c r="J126" s="77">
        <f>SUM(J127+J129)</f>
        <v>2587</v>
      </c>
      <c r="K126" s="78">
        <f t="shared" si="13"/>
        <v>99.7763036099969</v>
      </c>
    </row>
    <row r="127" spans="1:12" ht="69" customHeight="1">
      <c r="A127" s="79"/>
      <c r="B127" s="74" t="s">
        <v>396</v>
      </c>
      <c r="C127" s="75">
        <v>992</v>
      </c>
      <c r="D127" s="76" t="s">
        <v>381</v>
      </c>
      <c r="E127" s="76" t="s">
        <v>326</v>
      </c>
      <c r="F127" s="76" t="s">
        <v>397</v>
      </c>
      <c r="G127" s="76"/>
      <c r="H127" s="77">
        <f>SUM(H128)</f>
        <v>1500</v>
      </c>
      <c r="I127" s="77">
        <f>SUM(I128)</f>
        <v>1500</v>
      </c>
      <c r="J127" s="77">
        <f>SUM(J128)</f>
        <v>1494.2</v>
      </c>
      <c r="K127" s="78">
        <f t="shared" si="13"/>
        <v>99.61333333333333</v>
      </c>
      <c r="L127" s="81"/>
    </row>
    <row r="128" spans="1:11" ht="42" customHeight="1">
      <c r="A128" s="79"/>
      <c r="B128" s="74" t="s">
        <v>281</v>
      </c>
      <c r="C128" s="75">
        <v>992</v>
      </c>
      <c r="D128" s="76" t="s">
        <v>381</v>
      </c>
      <c r="E128" s="76" t="s">
        <v>326</v>
      </c>
      <c r="F128" s="76" t="s">
        <v>397</v>
      </c>
      <c r="G128" s="76" t="s">
        <v>282</v>
      </c>
      <c r="H128" s="77">
        <v>1500</v>
      </c>
      <c r="I128" s="77">
        <v>1500</v>
      </c>
      <c r="J128" s="77">
        <v>1494.2</v>
      </c>
      <c r="K128" s="78">
        <f t="shared" si="13"/>
        <v>99.61333333333333</v>
      </c>
    </row>
    <row r="129" spans="1:11" ht="53.25" customHeight="1">
      <c r="A129" s="79"/>
      <c r="B129" s="74" t="s">
        <v>398</v>
      </c>
      <c r="C129" s="75">
        <v>992</v>
      </c>
      <c r="D129" s="76" t="s">
        <v>381</v>
      </c>
      <c r="E129" s="76" t="s">
        <v>326</v>
      </c>
      <c r="F129" s="76" t="s">
        <v>399</v>
      </c>
      <c r="G129" s="76"/>
      <c r="H129" s="77">
        <f>SUM(H130)</f>
        <v>1092.8</v>
      </c>
      <c r="I129" s="77">
        <f>SUM(I130)</f>
        <v>1092.8</v>
      </c>
      <c r="J129" s="77">
        <f>SUM(J130)</f>
        <v>1092.8</v>
      </c>
      <c r="K129" s="78">
        <f t="shared" si="13"/>
        <v>100</v>
      </c>
    </row>
    <row r="130" spans="1:11" ht="80.25" customHeight="1">
      <c r="A130" s="79"/>
      <c r="B130" s="74" t="s">
        <v>337</v>
      </c>
      <c r="C130" s="75">
        <v>992</v>
      </c>
      <c r="D130" s="76" t="s">
        <v>381</v>
      </c>
      <c r="E130" s="76" t="s">
        <v>326</v>
      </c>
      <c r="F130" s="76" t="s">
        <v>399</v>
      </c>
      <c r="G130" s="76" t="s">
        <v>338</v>
      </c>
      <c r="H130" s="77">
        <v>1092.8</v>
      </c>
      <c r="I130" s="77">
        <v>1092.8</v>
      </c>
      <c r="J130" s="77">
        <v>1092.8</v>
      </c>
      <c r="K130" s="78">
        <f aca="true" t="shared" si="16" ref="K130:K147">J130/I130*100</f>
        <v>100</v>
      </c>
    </row>
    <row r="131" spans="1:11" ht="15" customHeight="1">
      <c r="A131" s="79"/>
      <c r="B131" s="74" t="s">
        <v>389</v>
      </c>
      <c r="C131" s="75">
        <v>992</v>
      </c>
      <c r="D131" s="76" t="s">
        <v>381</v>
      </c>
      <c r="E131" s="76" t="s">
        <v>326</v>
      </c>
      <c r="F131" s="76" t="s">
        <v>400</v>
      </c>
      <c r="G131" s="76"/>
      <c r="H131" s="77">
        <f>SUM(H132+H134+H136)</f>
        <v>22624.9</v>
      </c>
      <c r="I131" s="77">
        <f>SUM(I132+I134+I136)</f>
        <v>22624.9</v>
      </c>
      <c r="J131" s="77">
        <f>SUM(J132+J134+J136)</f>
        <v>22616.1</v>
      </c>
      <c r="K131" s="78">
        <f t="shared" si="16"/>
        <v>99.96110480046319</v>
      </c>
    </row>
    <row r="132" spans="1:11" ht="15.75" customHeight="1">
      <c r="A132" s="79"/>
      <c r="B132" s="74" t="s">
        <v>401</v>
      </c>
      <c r="C132" s="75">
        <v>992</v>
      </c>
      <c r="D132" s="76" t="s">
        <v>381</v>
      </c>
      <c r="E132" s="76" t="s">
        <v>326</v>
      </c>
      <c r="F132" s="76" t="s">
        <v>402</v>
      </c>
      <c r="G132" s="76"/>
      <c r="H132" s="77">
        <f>SUM(H133)</f>
        <v>10459.6</v>
      </c>
      <c r="I132" s="77">
        <f>SUM(I133)</f>
        <v>10459.6</v>
      </c>
      <c r="J132" s="77">
        <f>SUM(J133)</f>
        <v>10459.5</v>
      </c>
      <c r="K132" s="78">
        <f t="shared" si="16"/>
        <v>99.99904394049486</v>
      </c>
    </row>
    <row r="133" spans="1:11" ht="12.75">
      <c r="A133" s="79"/>
      <c r="B133" s="74" t="s">
        <v>281</v>
      </c>
      <c r="C133" s="75">
        <v>992</v>
      </c>
      <c r="D133" s="76" t="s">
        <v>381</v>
      </c>
      <c r="E133" s="76" t="s">
        <v>326</v>
      </c>
      <c r="F133" s="76" t="s">
        <v>402</v>
      </c>
      <c r="G133" s="76" t="s">
        <v>282</v>
      </c>
      <c r="H133" s="77">
        <v>10459.6</v>
      </c>
      <c r="I133" s="77">
        <v>10459.6</v>
      </c>
      <c r="J133" s="77">
        <v>10459.5</v>
      </c>
      <c r="K133" s="78">
        <f t="shared" si="16"/>
        <v>99.99904394049486</v>
      </c>
    </row>
    <row r="134" spans="1:11" ht="14.25" customHeight="1">
      <c r="A134" s="79"/>
      <c r="B134" s="74" t="s">
        <v>403</v>
      </c>
      <c r="C134" s="75">
        <v>992</v>
      </c>
      <c r="D134" s="76" t="s">
        <v>381</v>
      </c>
      <c r="E134" s="76" t="s">
        <v>326</v>
      </c>
      <c r="F134" s="76" t="s">
        <v>404</v>
      </c>
      <c r="G134" s="76"/>
      <c r="H134" s="77">
        <f>SUM(H135)</f>
        <v>6133.8</v>
      </c>
      <c r="I134" s="77">
        <f>SUM(I135)</f>
        <v>6133.8</v>
      </c>
      <c r="J134" s="77">
        <f>SUM(J135)</f>
        <v>6133.7</v>
      </c>
      <c r="K134" s="78">
        <f t="shared" si="16"/>
        <v>99.99836968926277</v>
      </c>
    </row>
    <row r="135" spans="1:11" ht="12.75">
      <c r="A135" s="79"/>
      <c r="B135" s="74" t="s">
        <v>281</v>
      </c>
      <c r="C135" s="75">
        <v>992</v>
      </c>
      <c r="D135" s="76" t="s">
        <v>381</v>
      </c>
      <c r="E135" s="76" t="s">
        <v>326</v>
      </c>
      <c r="F135" s="76" t="s">
        <v>404</v>
      </c>
      <c r="G135" s="76" t="s">
        <v>282</v>
      </c>
      <c r="H135" s="77">
        <v>6133.8</v>
      </c>
      <c r="I135" s="77">
        <v>6133.8</v>
      </c>
      <c r="J135" s="77">
        <v>6133.7</v>
      </c>
      <c r="K135" s="78">
        <f t="shared" si="16"/>
        <v>99.99836968926277</v>
      </c>
    </row>
    <row r="136" spans="1:11" ht="12.75">
      <c r="A136" s="79"/>
      <c r="B136" s="74" t="s">
        <v>405</v>
      </c>
      <c r="C136" s="75">
        <v>992</v>
      </c>
      <c r="D136" s="76" t="s">
        <v>381</v>
      </c>
      <c r="E136" s="76" t="s">
        <v>326</v>
      </c>
      <c r="F136" s="76" t="s">
        <v>406</v>
      </c>
      <c r="G136" s="76"/>
      <c r="H136" s="77">
        <f>SUM(H137)</f>
        <v>6031.5</v>
      </c>
      <c r="I136" s="77">
        <f>SUM(I137)</f>
        <v>6031.5</v>
      </c>
      <c r="J136" s="77">
        <f>SUM(J137)</f>
        <v>6022.9</v>
      </c>
      <c r="K136" s="78">
        <f t="shared" si="16"/>
        <v>99.85741523667411</v>
      </c>
    </row>
    <row r="137" spans="1:11" ht="12.75">
      <c r="A137" s="79"/>
      <c r="B137" s="74" t="s">
        <v>281</v>
      </c>
      <c r="C137" s="75">
        <v>992</v>
      </c>
      <c r="D137" s="76" t="s">
        <v>381</v>
      </c>
      <c r="E137" s="76" t="s">
        <v>326</v>
      </c>
      <c r="F137" s="76" t="s">
        <v>406</v>
      </c>
      <c r="G137" s="76" t="s">
        <v>282</v>
      </c>
      <c r="H137" s="77">
        <v>6031.5</v>
      </c>
      <c r="I137" s="77">
        <v>6031.5</v>
      </c>
      <c r="J137" s="77">
        <v>6022.9</v>
      </c>
      <c r="K137" s="78">
        <f t="shared" si="16"/>
        <v>99.85741523667411</v>
      </c>
    </row>
    <row r="138" spans="1:11" ht="24.75" customHeight="1">
      <c r="A138" s="79"/>
      <c r="B138" s="74" t="s">
        <v>303</v>
      </c>
      <c r="C138" s="75">
        <v>992</v>
      </c>
      <c r="D138" s="76" t="s">
        <v>381</v>
      </c>
      <c r="E138" s="76" t="s">
        <v>326</v>
      </c>
      <c r="F138" s="76" t="s">
        <v>304</v>
      </c>
      <c r="G138" s="76"/>
      <c r="H138" s="77">
        <f>SUM(H139)</f>
        <v>2600.1</v>
      </c>
      <c r="I138" s="77">
        <f>SUM(I139)</f>
        <v>2600.1</v>
      </c>
      <c r="J138" s="77">
        <f>SUM(J139)</f>
        <v>2600.1</v>
      </c>
      <c r="K138" s="78">
        <f t="shared" si="16"/>
        <v>100</v>
      </c>
    </row>
    <row r="139" spans="1:11" ht="12.75">
      <c r="A139" s="79"/>
      <c r="B139" s="74" t="s">
        <v>305</v>
      </c>
      <c r="C139" s="75">
        <v>992</v>
      </c>
      <c r="D139" s="76" t="s">
        <v>381</v>
      </c>
      <c r="E139" s="76" t="s">
        <v>326</v>
      </c>
      <c r="F139" s="76" t="s">
        <v>306</v>
      </c>
      <c r="G139" s="76"/>
      <c r="H139" s="77">
        <f>SUM(H140+H143+H145)</f>
        <v>2600.1</v>
      </c>
      <c r="I139" s="77">
        <f>SUM(I140+I143+I145)</f>
        <v>2600.1</v>
      </c>
      <c r="J139" s="77">
        <f>SUM(J140+J143+J145)</f>
        <v>2600.1</v>
      </c>
      <c r="K139" s="78">
        <f t="shared" si="16"/>
        <v>100</v>
      </c>
    </row>
    <row r="140" spans="1:11" ht="12.75">
      <c r="A140" s="79"/>
      <c r="B140" s="74" t="s">
        <v>407</v>
      </c>
      <c r="C140" s="75">
        <v>992</v>
      </c>
      <c r="D140" s="76" t="s">
        <v>381</v>
      </c>
      <c r="E140" s="76" t="s">
        <v>326</v>
      </c>
      <c r="F140" s="76" t="s">
        <v>408</v>
      </c>
      <c r="G140" s="76"/>
      <c r="H140" s="77">
        <f>SUM(H141+H142)</f>
        <v>1664.8999999999999</v>
      </c>
      <c r="I140" s="77">
        <f>SUM(I141+I142)</f>
        <v>1664.8999999999999</v>
      </c>
      <c r="J140" s="77">
        <f>SUM(J141+J142)</f>
        <v>1664.8999999999999</v>
      </c>
      <c r="K140" s="78">
        <f t="shared" si="16"/>
        <v>100</v>
      </c>
    </row>
    <row r="141" spans="1:11" ht="78.75" customHeight="1">
      <c r="A141" s="79"/>
      <c r="B141" s="74" t="s">
        <v>337</v>
      </c>
      <c r="C141" s="75">
        <v>992</v>
      </c>
      <c r="D141" s="76" t="s">
        <v>381</v>
      </c>
      <c r="E141" s="76" t="s">
        <v>326</v>
      </c>
      <c r="F141" s="76" t="s">
        <v>408</v>
      </c>
      <c r="G141" s="76" t="s">
        <v>338</v>
      </c>
      <c r="H141" s="77">
        <v>1659.6</v>
      </c>
      <c r="I141" s="77">
        <v>1659.6</v>
      </c>
      <c r="J141" s="77">
        <v>1659.6</v>
      </c>
      <c r="K141" s="78">
        <f t="shared" si="16"/>
        <v>100</v>
      </c>
    </row>
    <row r="142" spans="1:11" ht="44.25" customHeight="1">
      <c r="A142" s="79"/>
      <c r="B142" s="74" t="s">
        <v>281</v>
      </c>
      <c r="C142" s="75">
        <v>992</v>
      </c>
      <c r="D142" s="76" t="s">
        <v>381</v>
      </c>
      <c r="E142" s="76" t="s">
        <v>326</v>
      </c>
      <c r="F142" s="76" t="s">
        <v>408</v>
      </c>
      <c r="G142" s="76" t="s">
        <v>282</v>
      </c>
      <c r="H142" s="77">
        <v>5.3</v>
      </c>
      <c r="I142" s="77">
        <v>5.3</v>
      </c>
      <c r="J142" s="77">
        <v>5.3</v>
      </c>
      <c r="K142" s="78">
        <f t="shared" si="16"/>
        <v>100</v>
      </c>
    </row>
    <row r="143" spans="1:11" ht="82.5" customHeight="1">
      <c r="A143" s="79"/>
      <c r="B143" s="74" t="s">
        <v>409</v>
      </c>
      <c r="C143" s="75">
        <v>992</v>
      </c>
      <c r="D143" s="76" t="s">
        <v>381</v>
      </c>
      <c r="E143" s="76" t="s">
        <v>326</v>
      </c>
      <c r="F143" s="76" t="s">
        <v>410</v>
      </c>
      <c r="G143" s="76"/>
      <c r="H143" s="77">
        <f>SUM(H144)</f>
        <v>437.1</v>
      </c>
      <c r="I143" s="77">
        <f>SUM(I144)</f>
        <v>437.1</v>
      </c>
      <c r="J143" s="77">
        <f>SUM(J144)</f>
        <v>437.1</v>
      </c>
      <c r="K143" s="78">
        <f t="shared" si="16"/>
        <v>100</v>
      </c>
    </row>
    <row r="144" spans="1:11" ht="82.5" customHeight="1">
      <c r="A144" s="79"/>
      <c r="B144" s="74" t="s">
        <v>337</v>
      </c>
      <c r="C144" s="75">
        <v>992</v>
      </c>
      <c r="D144" s="76" t="s">
        <v>381</v>
      </c>
      <c r="E144" s="76" t="s">
        <v>326</v>
      </c>
      <c r="F144" s="76" t="s">
        <v>410</v>
      </c>
      <c r="G144" s="76" t="s">
        <v>338</v>
      </c>
      <c r="H144" s="77">
        <v>437.1</v>
      </c>
      <c r="I144" s="77">
        <v>437.1</v>
      </c>
      <c r="J144" s="77">
        <v>437.1</v>
      </c>
      <c r="K144" s="78">
        <f t="shared" si="16"/>
        <v>100</v>
      </c>
    </row>
    <row r="145" spans="1:11" ht="75.75" customHeight="1">
      <c r="A145" s="79"/>
      <c r="B145" s="74" t="s">
        <v>411</v>
      </c>
      <c r="C145" s="75">
        <v>992</v>
      </c>
      <c r="D145" s="76" t="s">
        <v>381</v>
      </c>
      <c r="E145" s="76" t="s">
        <v>326</v>
      </c>
      <c r="F145" s="76" t="s">
        <v>412</v>
      </c>
      <c r="G145" s="76"/>
      <c r="H145" s="77">
        <f>SUM(H146)</f>
        <v>498.1</v>
      </c>
      <c r="I145" s="77">
        <f>SUM(I146)</f>
        <v>498.1</v>
      </c>
      <c r="J145" s="77">
        <f>SUM(J146)</f>
        <v>498.1</v>
      </c>
      <c r="K145" s="78">
        <f t="shared" si="16"/>
        <v>100</v>
      </c>
    </row>
    <row r="146" spans="1:11" ht="43.5" customHeight="1">
      <c r="A146" s="79"/>
      <c r="B146" s="74" t="s">
        <v>281</v>
      </c>
      <c r="C146" s="75">
        <v>992</v>
      </c>
      <c r="D146" s="76" t="s">
        <v>381</v>
      </c>
      <c r="E146" s="76" t="s">
        <v>326</v>
      </c>
      <c r="F146" s="76" t="s">
        <v>412</v>
      </c>
      <c r="G146" s="76" t="s">
        <v>282</v>
      </c>
      <c r="H146" s="77">
        <v>498.1</v>
      </c>
      <c r="I146" s="77">
        <v>498.1</v>
      </c>
      <c r="J146" s="77">
        <v>498.1</v>
      </c>
      <c r="K146" s="78">
        <f t="shared" si="16"/>
        <v>100</v>
      </c>
    </row>
    <row r="147" spans="1:11" ht="39" customHeight="1">
      <c r="A147" s="91"/>
      <c r="B147" s="74" t="s">
        <v>413</v>
      </c>
      <c r="C147" s="75">
        <v>992</v>
      </c>
      <c r="D147" s="76" t="s">
        <v>381</v>
      </c>
      <c r="E147" s="76" t="s">
        <v>381</v>
      </c>
      <c r="F147" s="76"/>
      <c r="G147" s="76"/>
      <c r="H147" s="77">
        <f aca="true" t="shared" si="17" ref="H147:J149">SUM(H148)</f>
        <v>14533.6</v>
      </c>
      <c r="I147" s="77">
        <f t="shared" si="17"/>
        <v>14533.6</v>
      </c>
      <c r="J147" s="77">
        <f t="shared" si="17"/>
        <v>14533.6</v>
      </c>
      <c r="K147" s="78">
        <f t="shared" si="16"/>
        <v>100</v>
      </c>
    </row>
    <row r="148" spans="1:12" ht="12.75">
      <c r="A148" s="84"/>
      <c r="B148" s="74" t="s">
        <v>389</v>
      </c>
      <c r="C148" s="75">
        <v>992</v>
      </c>
      <c r="D148" s="76" t="s">
        <v>381</v>
      </c>
      <c r="E148" s="76" t="s">
        <v>381</v>
      </c>
      <c r="F148" s="76" t="s">
        <v>400</v>
      </c>
      <c r="G148" s="76"/>
      <c r="H148" s="77">
        <f t="shared" si="17"/>
        <v>14533.6</v>
      </c>
      <c r="I148" s="77">
        <f t="shared" si="17"/>
        <v>14533.6</v>
      </c>
      <c r="J148" s="77">
        <f t="shared" si="17"/>
        <v>14533.6</v>
      </c>
      <c r="K148" s="78">
        <f aca="true" t="shared" si="18" ref="K148:K154">J148/I148*100</f>
        <v>100</v>
      </c>
      <c r="L148" s="92"/>
    </row>
    <row r="149" spans="1:11" ht="38.25" customHeight="1">
      <c r="A149" s="80"/>
      <c r="B149" s="83" t="s">
        <v>414</v>
      </c>
      <c r="C149" s="75">
        <v>992</v>
      </c>
      <c r="D149" s="76" t="s">
        <v>381</v>
      </c>
      <c r="E149" s="76" t="s">
        <v>381</v>
      </c>
      <c r="F149" s="76" t="s">
        <v>415</v>
      </c>
      <c r="G149" s="76"/>
      <c r="H149" s="77">
        <f t="shared" si="17"/>
        <v>14533.6</v>
      </c>
      <c r="I149" s="77">
        <f t="shared" si="17"/>
        <v>14533.6</v>
      </c>
      <c r="J149" s="77">
        <f t="shared" si="17"/>
        <v>14533.6</v>
      </c>
      <c r="K149" s="78">
        <f t="shared" si="18"/>
        <v>100</v>
      </c>
    </row>
    <row r="150" spans="1:11" ht="12.75">
      <c r="A150" s="85"/>
      <c r="B150" s="83" t="s">
        <v>416</v>
      </c>
      <c r="C150" s="75">
        <v>992</v>
      </c>
      <c r="D150" s="76" t="s">
        <v>381</v>
      </c>
      <c r="E150" s="76" t="s">
        <v>381</v>
      </c>
      <c r="F150" s="76" t="s">
        <v>417</v>
      </c>
      <c r="G150" s="76" t="s">
        <v>418</v>
      </c>
      <c r="H150" s="77">
        <v>14533.6</v>
      </c>
      <c r="I150" s="77">
        <v>14533.6</v>
      </c>
      <c r="J150" s="77">
        <v>14533.6</v>
      </c>
      <c r="K150" s="78">
        <f t="shared" si="18"/>
        <v>100</v>
      </c>
    </row>
    <row r="151" spans="1:11" ht="12.75" customHeight="1">
      <c r="A151" s="82">
        <v>5</v>
      </c>
      <c r="B151" s="69" t="s">
        <v>419</v>
      </c>
      <c r="C151" s="70">
        <v>992</v>
      </c>
      <c r="D151" s="71" t="s">
        <v>420</v>
      </c>
      <c r="E151" s="71"/>
      <c r="F151" s="71"/>
      <c r="G151" s="76"/>
      <c r="H151" s="72">
        <f aca="true" t="shared" si="19" ref="H151:J155">SUM(H152)</f>
        <v>1180.3</v>
      </c>
      <c r="I151" s="72">
        <f t="shared" si="19"/>
        <v>1180.3</v>
      </c>
      <c r="J151" s="72">
        <f t="shared" si="19"/>
        <v>1180.3</v>
      </c>
      <c r="K151" s="67">
        <f t="shared" si="18"/>
        <v>100</v>
      </c>
    </row>
    <row r="152" spans="1:11" ht="12.75">
      <c r="A152" s="73"/>
      <c r="B152" s="74" t="s">
        <v>421</v>
      </c>
      <c r="C152" s="75">
        <v>992</v>
      </c>
      <c r="D152" s="76" t="s">
        <v>420</v>
      </c>
      <c r="E152" s="76" t="s">
        <v>420</v>
      </c>
      <c r="F152" s="76"/>
      <c r="G152" s="76"/>
      <c r="H152" s="77">
        <f t="shared" si="19"/>
        <v>1180.3</v>
      </c>
      <c r="I152" s="77">
        <f t="shared" si="19"/>
        <v>1180.3</v>
      </c>
      <c r="J152" s="77">
        <f t="shared" si="19"/>
        <v>1180.3</v>
      </c>
      <c r="K152" s="78">
        <f t="shared" si="18"/>
        <v>100</v>
      </c>
    </row>
    <row r="153" spans="1:11" ht="26.25" customHeight="1">
      <c r="A153" s="79"/>
      <c r="B153" s="74" t="s">
        <v>303</v>
      </c>
      <c r="C153" s="75">
        <v>992</v>
      </c>
      <c r="D153" s="76" t="s">
        <v>420</v>
      </c>
      <c r="E153" s="76" t="s">
        <v>420</v>
      </c>
      <c r="F153" s="76" t="s">
        <v>304</v>
      </c>
      <c r="G153" s="76"/>
      <c r="H153" s="77">
        <f t="shared" si="19"/>
        <v>1180.3</v>
      </c>
      <c r="I153" s="77">
        <f t="shared" si="19"/>
        <v>1180.3</v>
      </c>
      <c r="J153" s="77">
        <f t="shared" si="19"/>
        <v>1180.3</v>
      </c>
      <c r="K153" s="78">
        <f t="shared" si="18"/>
        <v>100</v>
      </c>
    </row>
    <row r="154" spans="1:11" ht="12.75">
      <c r="A154" s="84"/>
      <c r="B154" s="74" t="s">
        <v>305</v>
      </c>
      <c r="C154" s="75">
        <v>992</v>
      </c>
      <c r="D154" s="76" t="s">
        <v>420</v>
      </c>
      <c r="E154" s="76" t="s">
        <v>420</v>
      </c>
      <c r="F154" s="76" t="s">
        <v>306</v>
      </c>
      <c r="G154" s="76"/>
      <c r="H154" s="77">
        <f t="shared" si="19"/>
        <v>1180.3</v>
      </c>
      <c r="I154" s="77">
        <f t="shared" si="19"/>
        <v>1180.3</v>
      </c>
      <c r="J154" s="77">
        <f t="shared" si="19"/>
        <v>1180.3</v>
      </c>
      <c r="K154" s="78">
        <f t="shared" si="18"/>
        <v>100</v>
      </c>
    </row>
    <row r="155" spans="1:11" ht="12.75">
      <c r="A155" s="84"/>
      <c r="B155" s="74" t="s">
        <v>422</v>
      </c>
      <c r="C155" s="75">
        <v>992</v>
      </c>
      <c r="D155" s="76" t="s">
        <v>420</v>
      </c>
      <c r="E155" s="76" t="s">
        <v>420</v>
      </c>
      <c r="F155" s="76" t="s">
        <v>423</v>
      </c>
      <c r="G155" s="76"/>
      <c r="H155" s="77">
        <f t="shared" si="19"/>
        <v>1180.3</v>
      </c>
      <c r="I155" s="77">
        <f t="shared" si="19"/>
        <v>1180.3</v>
      </c>
      <c r="J155" s="77">
        <f t="shared" si="19"/>
        <v>1180.3</v>
      </c>
      <c r="K155" s="78">
        <f>J155/I155*100</f>
        <v>100</v>
      </c>
    </row>
    <row r="156" spans="1:11" ht="12.75">
      <c r="A156" s="93"/>
      <c r="B156" s="74" t="s">
        <v>281</v>
      </c>
      <c r="C156" s="75">
        <v>992</v>
      </c>
      <c r="D156" s="76" t="s">
        <v>420</v>
      </c>
      <c r="E156" s="76" t="s">
        <v>420</v>
      </c>
      <c r="F156" s="76" t="s">
        <v>423</v>
      </c>
      <c r="G156" s="76" t="s">
        <v>282</v>
      </c>
      <c r="H156" s="77">
        <v>1180.3</v>
      </c>
      <c r="I156" s="77">
        <v>1180.3</v>
      </c>
      <c r="J156" s="77">
        <v>1180.3</v>
      </c>
      <c r="K156" s="78">
        <f aca="true" t="shared" si="20" ref="K156:K165">J156/I156*100</f>
        <v>100</v>
      </c>
    </row>
    <row r="157" spans="1:11" ht="15.75" customHeight="1">
      <c r="A157" s="84">
        <v>6</v>
      </c>
      <c r="B157" s="69" t="s">
        <v>424</v>
      </c>
      <c r="C157" s="75">
        <v>992</v>
      </c>
      <c r="D157" s="71" t="s">
        <v>351</v>
      </c>
      <c r="E157" s="71"/>
      <c r="F157" s="71"/>
      <c r="G157" s="71"/>
      <c r="H157" s="72">
        <f>SUM(H158)</f>
        <v>38776.5</v>
      </c>
      <c r="I157" s="72">
        <f>SUM(I158)</f>
        <v>38776.5</v>
      </c>
      <c r="J157" s="72">
        <f>SUM(J158)</f>
        <v>38597.8</v>
      </c>
      <c r="K157" s="67">
        <f t="shared" si="20"/>
        <v>99.53915386896703</v>
      </c>
    </row>
    <row r="158" spans="1:11" ht="12.75" customHeight="1">
      <c r="A158" s="68"/>
      <c r="B158" s="74" t="s">
        <v>425</v>
      </c>
      <c r="C158" s="75">
        <v>992</v>
      </c>
      <c r="D158" s="76" t="s">
        <v>351</v>
      </c>
      <c r="E158" s="76" t="s">
        <v>268</v>
      </c>
      <c r="F158" s="76"/>
      <c r="G158" s="76"/>
      <c r="H158" s="77">
        <f>SUM(H159+H170+H176+H180)</f>
        <v>38776.5</v>
      </c>
      <c r="I158" s="77">
        <f>SUM(I159+I170+I176+I180)</f>
        <v>38776.5</v>
      </c>
      <c r="J158" s="77">
        <f>SUM(J159+J170+J176+J180)</f>
        <v>38597.8</v>
      </c>
      <c r="K158" s="78">
        <f>J158/I158*100</f>
        <v>99.53915386896703</v>
      </c>
    </row>
    <row r="159" spans="1:11" ht="12.75">
      <c r="A159" s="84"/>
      <c r="B159" s="74" t="s">
        <v>426</v>
      </c>
      <c r="C159" s="75">
        <v>992</v>
      </c>
      <c r="D159" s="76" t="s">
        <v>351</v>
      </c>
      <c r="E159" s="76" t="s">
        <v>268</v>
      </c>
      <c r="F159" s="76" t="s">
        <v>427</v>
      </c>
      <c r="G159" s="76"/>
      <c r="H159" s="77">
        <f>SUM(H160+H167)</f>
        <v>19754.9</v>
      </c>
      <c r="I159" s="77">
        <f>SUM(I160+I167)</f>
        <v>19754.9</v>
      </c>
      <c r="J159" s="77">
        <f>SUM(J160+J167)</f>
        <v>19754.9</v>
      </c>
      <c r="K159" s="78">
        <f t="shared" si="20"/>
        <v>100</v>
      </c>
    </row>
    <row r="160" spans="1:11" ht="39" customHeight="1">
      <c r="A160" s="84"/>
      <c r="B160" s="74" t="s">
        <v>428</v>
      </c>
      <c r="C160" s="75">
        <v>992</v>
      </c>
      <c r="D160" s="76" t="s">
        <v>351</v>
      </c>
      <c r="E160" s="76" t="s">
        <v>268</v>
      </c>
      <c r="F160" s="76" t="s">
        <v>429</v>
      </c>
      <c r="G160" s="76"/>
      <c r="H160" s="77">
        <f>SUM(H161+H163+H166)</f>
        <v>19253.9</v>
      </c>
      <c r="I160" s="77">
        <f>SUM(I161+I163+I166)</f>
        <v>19253.9</v>
      </c>
      <c r="J160" s="77">
        <f>SUM(J161+J163+J166)</f>
        <v>19253.9</v>
      </c>
      <c r="K160" s="78">
        <f t="shared" si="20"/>
        <v>100</v>
      </c>
    </row>
    <row r="161" spans="1:11" ht="54.75" customHeight="1">
      <c r="A161" s="84"/>
      <c r="B161" s="74" t="s">
        <v>430</v>
      </c>
      <c r="C161" s="75">
        <v>992</v>
      </c>
      <c r="D161" s="76" t="s">
        <v>351</v>
      </c>
      <c r="E161" s="76" t="s">
        <v>268</v>
      </c>
      <c r="F161" s="76" t="s">
        <v>431</v>
      </c>
      <c r="G161" s="76"/>
      <c r="H161" s="77">
        <f>SUM(H162)</f>
        <v>17028.9</v>
      </c>
      <c r="I161" s="77">
        <f>SUM(I162)</f>
        <v>17028.9</v>
      </c>
      <c r="J161" s="77">
        <f>SUM(J162)</f>
        <v>17028.9</v>
      </c>
      <c r="K161" s="78">
        <f>J161/I161*100</f>
        <v>100</v>
      </c>
    </row>
    <row r="162" spans="1:11" ht="12.75">
      <c r="A162" s="84"/>
      <c r="B162" s="83" t="s">
        <v>432</v>
      </c>
      <c r="C162" s="75">
        <v>992</v>
      </c>
      <c r="D162" s="76" t="s">
        <v>351</v>
      </c>
      <c r="E162" s="76" t="s">
        <v>268</v>
      </c>
      <c r="F162" s="76" t="s">
        <v>431</v>
      </c>
      <c r="G162" s="76" t="s">
        <v>433</v>
      </c>
      <c r="H162" s="77">
        <v>17028.9</v>
      </c>
      <c r="I162" s="77">
        <v>17028.9</v>
      </c>
      <c r="J162" s="77">
        <v>17028.9</v>
      </c>
      <c r="K162" s="78">
        <f t="shared" si="20"/>
        <v>100</v>
      </c>
    </row>
    <row r="163" spans="1:11" ht="12.75" customHeight="1">
      <c r="A163" s="84"/>
      <c r="B163" s="74" t="s">
        <v>434</v>
      </c>
      <c r="C163" s="75">
        <v>992</v>
      </c>
      <c r="D163" s="76" t="s">
        <v>351</v>
      </c>
      <c r="E163" s="76" t="s">
        <v>268</v>
      </c>
      <c r="F163" s="76" t="s">
        <v>435</v>
      </c>
      <c r="G163" s="76"/>
      <c r="H163" s="77">
        <f>SUM(H164)</f>
        <v>1725</v>
      </c>
      <c r="I163" s="77">
        <f>SUM(I164)</f>
        <v>1725</v>
      </c>
      <c r="J163" s="77">
        <f>SUM(J164)</f>
        <v>1725</v>
      </c>
      <c r="K163" s="78">
        <f t="shared" si="20"/>
        <v>100</v>
      </c>
    </row>
    <row r="164" spans="1:11" ht="25.5" customHeight="1">
      <c r="A164" s="84"/>
      <c r="B164" s="74" t="s">
        <v>436</v>
      </c>
      <c r="C164" s="75">
        <v>992</v>
      </c>
      <c r="D164" s="76" t="s">
        <v>351</v>
      </c>
      <c r="E164" s="76" t="s">
        <v>268</v>
      </c>
      <c r="F164" s="76" t="s">
        <v>435</v>
      </c>
      <c r="G164" s="76" t="s">
        <v>437</v>
      </c>
      <c r="H164" s="77">
        <v>1725</v>
      </c>
      <c r="I164" s="77">
        <v>1725</v>
      </c>
      <c r="J164" s="77">
        <v>1725</v>
      </c>
      <c r="K164" s="78">
        <f>J164/I164*100</f>
        <v>100</v>
      </c>
    </row>
    <row r="165" spans="1:11" ht="12.75">
      <c r="A165" s="84"/>
      <c r="B165" s="74" t="s">
        <v>438</v>
      </c>
      <c r="C165" s="75">
        <v>992</v>
      </c>
      <c r="D165" s="76" t="s">
        <v>351</v>
      </c>
      <c r="E165" s="76" t="s">
        <v>268</v>
      </c>
      <c r="F165" s="76" t="s">
        <v>439</v>
      </c>
      <c r="G165" s="76"/>
      <c r="H165" s="77">
        <f>SUM(H166)</f>
        <v>500</v>
      </c>
      <c r="I165" s="77">
        <f>SUM(I166)</f>
        <v>500</v>
      </c>
      <c r="J165" s="77">
        <f>SUM(J166)</f>
        <v>500</v>
      </c>
      <c r="K165" s="78">
        <f t="shared" si="20"/>
        <v>100</v>
      </c>
    </row>
    <row r="166" spans="1:11" ht="24.75" customHeight="1">
      <c r="A166" s="84"/>
      <c r="B166" s="74" t="s">
        <v>436</v>
      </c>
      <c r="C166" s="75">
        <v>992</v>
      </c>
      <c r="D166" s="76" t="s">
        <v>351</v>
      </c>
      <c r="E166" s="76" t="s">
        <v>268</v>
      </c>
      <c r="F166" s="76" t="s">
        <v>439</v>
      </c>
      <c r="G166" s="76" t="s">
        <v>437</v>
      </c>
      <c r="H166" s="77">
        <v>500</v>
      </c>
      <c r="I166" s="77">
        <v>500</v>
      </c>
      <c r="J166" s="77">
        <v>500</v>
      </c>
      <c r="K166" s="78">
        <f aca="true" t="shared" si="21" ref="K166:K175">J166/I166*100</f>
        <v>100</v>
      </c>
    </row>
    <row r="167" spans="1:11" ht="53.25" customHeight="1">
      <c r="A167" s="82"/>
      <c r="B167" s="74" t="s">
        <v>440</v>
      </c>
      <c r="C167" s="75">
        <v>992</v>
      </c>
      <c r="D167" s="76" t="s">
        <v>351</v>
      </c>
      <c r="E167" s="76" t="s">
        <v>268</v>
      </c>
      <c r="F167" s="76" t="s">
        <v>441</v>
      </c>
      <c r="G167" s="76"/>
      <c r="H167" s="77">
        <f aca="true" t="shared" si="22" ref="H167:J168">SUM(H168)</f>
        <v>501</v>
      </c>
      <c r="I167" s="77">
        <f t="shared" si="22"/>
        <v>501</v>
      </c>
      <c r="J167" s="77">
        <f t="shared" si="22"/>
        <v>501</v>
      </c>
      <c r="K167" s="78">
        <f t="shared" si="21"/>
        <v>100</v>
      </c>
    </row>
    <row r="168" spans="1:11" ht="12.75">
      <c r="A168" s="79"/>
      <c r="B168" s="74" t="s">
        <v>442</v>
      </c>
      <c r="C168" s="75">
        <v>992</v>
      </c>
      <c r="D168" s="76" t="s">
        <v>351</v>
      </c>
      <c r="E168" s="76" t="s">
        <v>268</v>
      </c>
      <c r="F168" s="76" t="s">
        <v>441</v>
      </c>
      <c r="G168" s="76"/>
      <c r="H168" s="77">
        <f t="shared" si="22"/>
        <v>501</v>
      </c>
      <c r="I168" s="77">
        <f t="shared" si="22"/>
        <v>501</v>
      </c>
      <c r="J168" s="77">
        <f t="shared" si="22"/>
        <v>501</v>
      </c>
      <c r="K168" s="78">
        <f t="shared" si="21"/>
        <v>100</v>
      </c>
    </row>
    <row r="169" spans="1:11" ht="26.25" customHeight="1">
      <c r="A169" s="79"/>
      <c r="B169" s="74" t="s">
        <v>443</v>
      </c>
      <c r="C169" s="75">
        <v>992</v>
      </c>
      <c r="D169" s="76" t="s">
        <v>351</v>
      </c>
      <c r="E169" s="76" t="s">
        <v>268</v>
      </c>
      <c r="F169" s="76" t="s">
        <v>441</v>
      </c>
      <c r="G169" s="76" t="s">
        <v>444</v>
      </c>
      <c r="H169" s="77">
        <v>501</v>
      </c>
      <c r="I169" s="77">
        <v>501</v>
      </c>
      <c r="J169" s="77">
        <v>501</v>
      </c>
      <c r="K169" s="78">
        <f t="shared" si="21"/>
        <v>100</v>
      </c>
    </row>
    <row r="170" spans="1:11" ht="16.5" customHeight="1">
      <c r="A170" s="79"/>
      <c r="B170" s="74" t="s">
        <v>445</v>
      </c>
      <c r="C170" s="75">
        <v>992</v>
      </c>
      <c r="D170" s="76" t="s">
        <v>351</v>
      </c>
      <c r="E170" s="76" t="s">
        <v>268</v>
      </c>
      <c r="F170" s="76" t="s">
        <v>446</v>
      </c>
      <c r="G170" s="76"/>
      <c r="H170" s="77">
        <f>SUM(H171)</f>
        <v>10797.7</v>
      </c>
      <c r="I170" s="77">
        <f>SUM(I171)</f>
        <v>10797.7</v>
      </c>
      <c r="J170" s="77">
        <f>SUM(J171)</f>
        <v>10797.7</v>
      </c>
      <c r="K170" s="78">
        <f t="shared" si="21"/>
        <v>100</v>
      </c>
    </row>
    <row r="171" spans="1:11" ht="12.75">
      <c r="A171" s="79"/>
      <c r="B171" s="74" t="s">
        <v>447</v>
      </c>
      <c r="C171" s="75">
        <v>992</v>
      </c>
      <c r="D171" s="76" t="s">
        <v>351</v>
      </c>
      <c r="E171" s="76" t="s">
        <v>268</v>
      </c>
      <c r="F171" s="76" t="s">
        <v>448</v>
      </c>
      <c r="G171" s="76"/>
      <c r="H171" s="77">
        <f>SUM(H172+H174)</f>
        <v>10797.7</v>
      </c>
      <c r="I171" s="77">
        <f>SUM(I172+I174)</f>
        <v>10797.7</v>
      </c>
      <c r="J171" s="77">
        <f>SUM(J172+J174)</f>
        <v>10797.7</v>
      </c>
      <c r="K171" s="78">
        <f t="shared" si="21"/>
        <v>100</v>
      </c>
    </row>
    <row r="172" spans="1:11" ht="52.5" customHeight="1">
      <c r="A172" s="79"/>
      <c r="B172" s="74" t="s">
        <v>430</v>
      </c>
      <c r="C172" s="75">
        <v>992</v>
      </c>
      <c r="D172" s="76" t="s">
        <v>351</v>
      </c>
      <c r="E172" s="76" t="s">
        <v>268</v>
      </c>
      <c r="F172" s="76" t="s">
        <v>449</v>
      </c>
      <c r="G172" s="76"/>
      <c r="H172" s="77">
        <f>SUM(H173)</f>
        <v>10547.7</v>
      </c>
      <c r="I172" s="77">
        <f>SUM(I173)</f>
        <v>10547.7</v>
      </c>
      <c r="J172" s="77">
        <f>SUM(J173)</f>
        <v>10547.7</v>
      </c>
      <c r="K172" s="78">
        <f t="shared" si="21"/>
        <v>100</v>
      </c>
    </row>
    <row r="173" spans="1:11" ht="12.75">
      <c r="A173" s="79"/>
      <c r="B173" s="83" t="s">
        <v>416</v>
      </c>
      <c r="C173" s="75">
        <v>992</v>
      </c>
      <c r="D173" s="76" t="s">
        <v>351</v>
      </c>
      <c r="E173" s="76" t="s">
        <v>268</v>
      </c>
      <c r="F173" s="76" t="s">
        <v>449</v>
      </c>
      <c r="G173" s="76" t="s">
        <v>418</v>
      </c>
      <c r="H173" s="77">
        <v>10547.7</v>
      </c>
      <c r="I173" s="77">
        <v>10547.7</v>
      </c>
      <c r="J173" s="77">
        <v>10547.7</v>
      </c>
      <c r="K173" s="78">
        <f t="shared" si="21"/>
        <v>100</v>
      </c>
    </row>
    <row r="174" spans="1:11" ht="14.25" customHeight="1">
      <c r="A174" s="79"/>
      <c r="B174" s="74" t="s">
        <v>434</v>
      </c>
      <c r="C174" s="75">
        <v>992</v>
      </c>
      <c r="D174" s="76" t="s">
        <v>351</v>
      </c>
      <c r="E174" s="76" t="s">
        <v>268</v>
      </c>
      <c r="F174" s="76" t="s">
        <v>450</v>
      </c>
      <c r="G174" s="76"/>
      <c r="H174" s="77">
        <f>SUM(H175)</f>
        <v>250</v>
      </c>
      <c r="I174" s="77">
        <f>SUM(I175)</f>
        <v>250</v>
      </c>
      <c r="J174" s="77">
        <f>SUM(J175)</f>
        <v>250</v>
      </c>
      <c r="K174" s="78">
        <f t="shared" si="21"/>
        <v>100</v>
      </c>
    </row>
    <row r="175" spans="1:11" ht="12.75">
      <c r="A175" s="79"/>
      <c r="B175" s="74" t="s">
        <v>443</v>
      </c>
      <c r="C175" s="75">
        <v>992</v>
      </c>
      <c r="D175" s="76" t="s">
        <v>351</v>
      </c>
      <c r="E175" s="76" t="s">
        <v>268</v>
      </c>
      <c r="F175" s="76" t="s">
        <v>450</v>
      </c>
      <c r="G175" s="76" t="s">
        <v>444</v>
      </c>
      <c r="H175" s="77">
        <v>250</v>
      </c>
      <c r="I175" s="77">
        <v>250</v>
      </c>
      <c r="J175" s="77">
        <v>250</v>
      </c>
      <c r="K175" s="78">
        <f t="shared" si="21"/>
        <v>100</v>
      </c>
    </row>
    <row r="176" spans="1:11" ht="15.75" customHeight="1">
      <c r="A176" s="79"/>
      <c r="B176" s="74" t="s">
        <v>368</v>
      </c>
      <c r="C176" s="76" t="s">
        <v>369</v>
      </c>
      <c r="D176" s="76" t="s">
        <v>351</v>
      </c>
      <c r="E176" s="76" t="s">
        <v>268</v>
      </c>
      <c r="F176" s="76" t="s">
        <v>395</v>
      </c>
      <c r="G176" s="76"/>
      <c r="H176" s="77">
        <f>SUM(H177)</f>
        <v>3890.4</v>
      </c>
      <c r="I176" s="77">
        <f>SUM(I177)</f>
        <v>3890.4</v>
      </c>
      <c r="J176" s="77">
        <f>SUM(J177)</f>
        <v>3711.7</v>
      </c>
      <c r="K176" s="78">
        <f aca="true" t="shared" si="23" ref="K176:K181">J176/I176*100</f>
        <v>95.4066419905408</v>
      </c>
    </row>
    <row r="177" spans="1:11" ht="12.75">
      <c r="A177" s="79"/>
      <c r="B177" s="74" t="s">
        <v>451</v>
      </c>
      <c r="C177" s="76" t="s">
        <v>369</v>
      </c>
      <c r="D177" s="76" t="s">
        <v>351</v>
      </c>
      <c r="E177" s="76" t="s">
        <v>268</v>
      </c>
      <c r="F177" s="76" t="s">
        <v>452</v>
      </c>
      <c r="G177" s="76"/>
      <c r="H177" s="77">
        <f>SUM(H178+H179)</f>
        <v>3890.4</v>
      </c>
      <c r="I177" s="77">
        <f>SUM(I178+I179)</f>
        <v>3890.4</v>
      </c>
      <c r="J177" s="77">
        <f>SUM(J178+J179)</f>
        <v>3711.7</v>
      </c>
      <c r="K177" s="78">
        <f t="shared" si="23"/>
        <v>95.4066419905408</v>
      </c>
    </row>
    <row r="178" spans="1:11" ht="12.75">
      <c r="A178" s="79"/>
      <c r="B178" s="74" t="s">
        <v>436</v>
      </c>
      <c r="C178" s="76" t="s">
        <v>369</v>
      </c>
      <c r="D178" s="76" t="s">
        <v>351</v>
      </c>
      <c r="E178" s="76" t="s">
        <v>268</v>
      </c>
      <c r="F178" s="76" t="s">
        <v>452</v>
      </c>
      <c r="G178" s="76" t="s">
        <v>437</v>
      </c>
      <c r="H178" s="77">
        <v>2390.4</v>
      </c>
      <c r="I178" s="77">
        <v>2390.4</v>
      </c>
      <c r="J178" s="77">
        <v>2249</v>
      </c>
      <c r="K178" s="78">
        <f t="shared" si="23"/>
        <v>94.084672021419</v>
      </c>
    </row>
    <row r="179" spans="1:11" ht="12.75">
      <c r="A179" s="79"/>
      <c r="B179" s="74" t="s">
        <v>443</v>
      </c>
      <c r="C179" s="76">
        <v>992</v>
      </c>
      <c r="D179" s="76" t="s">
        <v>351</v>
      </c>
      <c r="E179" s="76" t="s">
        <v>268</v>
      </c>
      <c r="F179" s="76" t="s">
        <v>452</v>
      </c>
      <c r="G179" s="76" t="s">
        <v>444</v>
      </c>
      <c r="H179" s="77">
        <v>1500</v>
      </c>
      <c r="I179" s="77">
        <v>1500</v>
      </c>
      <c r="J179" s="77">
        <v>1462.7</v>
      </c>
      <c r="K179" s="78">
        <f t="shared" si="23"/>
        <v>97.51333333333334</v>
      </c>
    </row>
    <row r="180" spans="1:11" ht="12.75">
      <c r="A180" s="79"/>
      <c r="B180" s="74" t="s">
        <v>303</v>
      </c>
      <c r="C180" s="75">
        <v>992</v>
      </c>
      <c r="D180" s="76" t="s">
        <v>351</v>
      </c>
      <c r="E180" s="76" t="s">
        <v>268</v>
      </c>
      <c r="F180" s="76" t="s">
        <v>304</v>
      </c>
      <c r="G180" s="76" t="s">
        <v>453</v>
      </c>
      <c r="H180" s="77">
        <f>SUM(H181)</f>
        <v>4333.5</v>
      </c>
      <c r="I180" s="77">
        <f>SUM(I181)</f>
        <v>4333.5</v>
      </c>
      <c r="J180" s="77">
        <f>SUM(J181)</f>
        <v>4333.5</v>
      </c>
      <c r="K180" s="78">
        <f t="shared" si="23"/>
        <v>100</v>
      </c>
    </row>
    <row r="181" spans="1:11" ht="12.75">
      <c r="A181" s="79"/>
      <c r="B181" s="74" t="s">
        <v>305</v>
      </c>
      <c r="C181" s="75">
        <v>992</v>
      </c>
      <c r="D181" s="76" t="s">
        <v>351</v>
      </c>
      <c r="E181" s="76" t="s">
        <v>268</v>
      </c>
      <c r="F181" s="76" t="s">
        <v>306</v>
      </c>
      <c r="G181" s="76"/>
      <c r="H181" s="77">
        <f>SUM(H182+H184+H186+H188)</f>
        <v>4333.5</v>
      </c>
      <c r="I181" s="77">
        <f>SUM(I182+I184+I186+I188)</f>
        <v>4333.5</v>
      </c>
      <c r="J181" s="77">
        <f>SUM(J182+J184+J186+J188)</f>
        <v>4333.5</v>
      </c>
      <c r="K181" s="78">
        <f t="shared" si="23"/>
        <v>100</v>
      </c>
    </row>
    <row r="182" spans="1:11" ht="12.75">
      <c r="A182" s="79"/>
      <c r="B182" s="74" t="s">
        <v>454</v>
      </c>
      <c r="C182" s="75">
        <v>992</v>
      </c>
      <c r="D182" s="76" t="s">
        <v>351</v>
      </c>
      <c r="E182" s="76" t="s">
        <v>268</v>
      </c>
      <c r="F182" s="76" t="s">
        <v>455</v>
      </c>
      <c r="G182" s="76"/>
      <c r="H182" s="77">
        <f>SUM(H183)</f>
        <v>2574</v>
      </c>
      <c r="I182" s="77">
        <f>SUM(I183)</f>
        <v>2574</v>
      </c>
      <c r="J182" s="77">
        <f>SUM(J183)</f>
        <v>2574</v>
      </c>
      <c r="K182" s="78">
        <f aca="true" t="shared" si="24" ref="K182:K194">J182/I182*100</f>
        <v>100</v>
      </c>
    </row>
    <row r="183" spans="1:11" ht="12.75">
      <c r="A183" s="79"/>
      <c r="B183" s="74" t="s">
        <v>281</v>
      </c>
      <c r="C183" s="75">
        <v>992</v>
      </c>
      <c r="D183" s="76" t="s">
        <v>351</v>
      </c>
      <c r="E183" s="76" t="s">
        <v>268</v>
      </c>
      <c r="F183" s="76" t="s">
        <v>455</v>
      </c>
      <c r="G183" s="76" t="s">
        <v>282</v>
      </c>
      <c r="H183" s="77">
        <v>2574</v>
      </c>
      <c r="I183" s="77">
        <v>2574</v>
      </c>
      <c r="J183" s="77">
        <v>2574</v>
      </c>
      <c r="K183" s="78">
        <f t="shared" si="24"/>
        <v>100</v>
      </c>
    </row>
    <row r="184" spans="1:11" ht="12.75">
      <c r="A184" s="79"/>
      <c r="B184" s="74" t="s">
        <v>456</v>
      </c>
      <c r="C184" s="75">
        <v>992</v>
      </c>
      <c r="D184" s="76" t="s">
        <v>351</v>
      </c>
      <c r="E184" s="76" t="s">
        <v>268</v>
      </c>
      <c r="F184" s="76" t="s">
        <v>457</v>
      </c>
      <c r="G184" s="76"/>
      <c r="H184" s="77">
        <f>SUM(H185)</f>
        <v>694.3</v>
      </c>
      <c r="I184" s="77">
        <f>SUM(I185)</f>
        <v>694.3</v>
      </c>
      <c r="J184" s="77">
        <f>SUM(J185)</f>
        <v>694.3</v>
      </c>
      <c r="K184" s="78">
        <f t="shared" si="24"/>
        <v>100</v>
      </c>
    </row>
    <row r="185" spans="1:12" ht="12.75">
      <c r="A185" s="79"/>
      <c r="B185" s="74" t="s">
        <v>281</v>
      </c>
      <c r="C185" s="75">
        <v>992</v>
      </c>
      <c r="D185" s="76" t="s">
        <v>351</v>
      </c>
      <c r="E185" s="76" t="s">
        <v>268</v>
      </c>
      <c r="F185" s="76" t="s">
        <v>457</v>
      </c>
      <c r="G185" s="76" t="s">
        <v>282</v>
      </c>
      <c r="H185" s="77">
        <v>694.3</v>
      </c>
      <c r="I185" s="77">
        <v>694.3</v>
      </c>
      <c r="J185" s="77">
        <v>694.3</v>
      </c>
      <c r="K185" s="78">
        <f t="shared" si="24"/>
        <v>100</v>
      </c>
      <c r="L185" s="81"/>
    </row>
    <row r="186" spans="1:11" ht="12.75">
      <c r="A186" s="79"/>
      <c r="B186" s="74" t="s">
        <v>458</v>
      </c>
      <c r="C186" s="75">
        <v>992</v>
      </c>
      <c r="D186" s="76" t="s">
        <v>351</v>
      </c>
      <c r="E186" s="76" t="s">
        <v>268</v>
      </c>
      <c r="F186" s="76" t="s">
        <v>459</v>
      </c>
      <c r="G186" s="76"/>
      <c r="H186" s="77">
        <f>SUM(H187)</f>
        <v>683.4</v>
      </c>
      <c r="I186" s="77">
        <f>SUM(I187)</f>
        <v>683.4</v>
      </c>
      <c r="J186" s="77">
        <f>SUM(J187)</f>
        <v>683.4</v>
      </c>
      <c r="K186" s="78">
        <f t="shared" si="24"/>
        <v>100</v>
      </c>
    </row>
    <row r="187" spans="1:11" ht="36.75" customHeight="1">
      <c r="A187" s="79"/>
      <c r="B187" s="74" t="s">
        <v>281</v>
      </c>
      <c r="C187" s="75">
        <v>992</v>
      </c>
      <c r="D187" s="76" t="s">
        <v>351</v>
      </c>
      <c r="E187" s="76" t="s">
        <v>268</v>
      </c>
      <c r="F187" s="76" t="s">
        <v>459</v>
      </c>
      <c r="G187" s="76" t="s">
        <v>282</v>
      </c>
      <c r="H187" s="77">
        <v>683.4</v>
      </c>
      <c r="I187" s="77">
        <v>683.4</v>
      </c>
      <c r="J187" s="77">
        <v>683.4</v>
      </c>
      <c r="K187" s="78">
        <f t="shared" si="24"/>
        <v>100</v>
      </c>
    </row>
    <row r="188" spans="1:11" ht="79.5" customHeight="1">
      <c r="A188" s="79"/>
      <c r="B188" s="74" t="s">
        <v>460</v>
      </c>
      <c r="C188" s="75">
        <v>992</v>
      </c>
      <c r="D188" s="76" t="s">
        <v>351</v>
      </c>
      <c r="E188" s="76" t="s">
        <v>268</v>
      </c>
      <c r="F188" s="76" t="s">
        <v>461</v>
      </c>
      <c r="G188" s="76"/>
      <c r="H188" s="77">
        <f>SUM(H189+H190)</f>
        <v>381.8</v>
      </c>
      <c r="I188" s="77">
        <f>SUM(I189+I190)</f>
        <v>381.8</v>
      </c>
      <c r="J188" s="77">
        <f>SUM(J189+J190)</f>
        <v>381.8</v>
      </c>
      <c r="K188" s="78">
        <f t="shared" si="24"/>
        <v>100</v>
      </c>
    </row>
    <row r="189" spans="1:11" ht="12.75">
      <c r="A189" s="79"/>
      <c r="B189" s="74" t="s">
        <v>436</v>
      </c>
      <c r="C189" s="75">
        <v>992</v>
      </c>
      <c r="D189" s="76" t="s">
        <v>351</v>
      </c>
      <c r="E189" s="76" t="s">
        <v>268</v>
      </c>
      <c r="F189" s="76" t="s">
        <v>461</v>
      </c>
      <c r="G189" s="76" t="s">
        <v>437</v>
      </c>
      <c r="H189" s="77">
        <v>196.9</v>
      </c>
      <c r="I189" s="77">
        <v>196.9</v>
      </c>
      <c r="J189" s="77">
        <v>196.9</v>
      </c>
      <c r="K189" s="78">
        <f t="shared" si="24"/>
        <v>100</v>
      </c>
    </row>
    <row r="190" spans="1:11" ht="12.75">
      <c r="A190" s="85"/>
      <c r="B190" s="74" t="s">
        <v>443</v>
      </c>
      <c r="C190" s="75">
        <v>992</v>
      </c>
      <c r="D190" s="76" t="s">
        <v>351</v>
      </c>
      <c r="E190" s="76" t="s">
        <v>268</v>
      </c>
      <c r="F190" s="76" t="s">
        <v>461</v>
      </c>
      <c r="G190" s="76" t="s">
        <v>444</v>
      </c>
      <c r="H190" s="77">
        <v>184.9</v>
      </c>
      <c r="I190" s="77">
        <v>184.9</v>
      </c>
      <c r="J190" s="77">
        <v>184.9</v>
      </c>
      <c r="K190" s="78">
        <f t="shared" si="24"/>
        <v>100</v>
      </c>
    </row>
    <row r="191" spans="1:12" ht="12.75">
      <c r="A191" s="82">
        <v>7</v>
      </c>
      <c r="B191" s="69" t="s">
        <v>462</v>
      </c>
      <c r="C191" s="70">
        <v>992</v>
      </c>
      <c r="D191" s="71" t="s">
        <v>334</v>
      </c>
      <c r="E191" s="71"/>
      <c r="F191" s="71"/>
      <c r="G191" s="71"/>
      <c r="H191" s="72">
        <f>SUM(H192)</f>
        <v>8131.1</v>
      </c>
      <c r="I191" s="72">
        <f>SUM(I192)</f>
        <v>8131.1</v>
      </c>
      <c r="J191" s="72">
        <f>SUM(J192)</f>
        <v>5149.3</v>
      </c>
      <c r="K191" s="67">
        <f t="shared" si="24"/>
        <v>63.32845494459545</v>
      </c>
      <c r="L191" s="94"/>
    </row>
    <row r="192" spans="1:11" ht="12.75">
      <c r="A192" s="73"/>
      <c r="B192" s="74" t="s">
        <v>463</v>
      </c>
      <c r="C192" s="75">
        <v>992</v>
      </c>
      <c r="D192" s="76" t="s">
        <v>334</v>
      </c>
      <c r="E192" s="76" t="s">
        <v>326</v>
      </c>
      <c r="F192" s="76"/>
      <c r="G192" s="76"/>
      <c r="H192" s="77">
        <f>SUM(H193+H207)</f>
        <v>8131.1</v>
      </c>
      <c r="I192" s="77">
        <f>SUM(I193+I207)</f>
        <v>8131.1</v>
      </c>
      <c r="J192" s="77">
        <f>SUM(J193+J207)</f>
        <v>5149.3</v>
      </c>
      <c r="K192" s="78">
        <f t="shared" si="24"/>
        <v>63.32845494459545</v>
      </c>
    </row>
    <row r="193" spans="1:11" ht="12.75">
      <c r="A193" s="79"/>
      <c r="B193" s="74" t="s">
        <v>303</v>
      </c>
      <c r="C193" s="75">
        <v>992</v>
      </c>
      <c r="D193" s="76" t="s">
        <v>334</v>
      </c>
      <c r="E193" s="76" t="s">
        <v>326</v>
      </c>
      <c r="F193" s="76" t="s">
        <v>304</v>
      </c>
      <c r="G193" s="76"/>
      <c r="H193" s="77">
        <f>SUM(H194)</f>
        <v>5653.700000000001</v>
      </c>
      <c r="I193" s="77">
        <f>SUM(I194)</f>
        <v>5653.700000000001</v>
      </c>
      <c r="J193" s="77">
        <f>SUM(J194)</f>
        <v>4490.8</v>
      </c>
      <c r="K193" s="78">
        <f t="shared" si="24"/>
        <v>79.43116896899375</v>
      </c>
    </row>
    <row r="194" spans="1:11" ht="12.75">
      <c r="A194" s="79"/>
      <c r="B194" s="74" t="s">
        <v>305</v>
      </c>
      <c r="C194" s="75">
        <v>992</v>
      </c>
      <c r="D194" s="76" t="s">
        <v>334</v>
      </c>
      <c r="E194" s="76" t="s">
        <v>326</v>
      </c>
      <c r="F194" s="76" t="s">
        <v>306</v>
      </c>
      <c r="G194" s="76"/>
      <c r="H194" s="77">
        <f>SUM(H195+H197+H199+H201+H203+H205)</f>
        <v>5653.700000000001</v>
      </c>
      <c r="I194" s="77">
        <f>SUM(I195+I197+I199+I201+I203+I205)</f>
        <v>5653.700000000001</v>
      </c>
      <c r="J194" s="77">
        <f>SUM(J195+J197+J199+J201+J203+J205)</f>
        <v>4490.8</v>
      </c>
      <c r="K194" s="78">
        <f t="shared" si="24"/>
        <v>79.43116896899375</v>
      </c>
    </row>
    <row r="195" spans="1:11" ht="102.75" customHeight="1">
      <c r="A195" s="79"/>
      <c r="B195" s="74" t="s">
        <v>464</v>
      </c>
      <c r="C195" s="75">
        <v>992</v>
      </c>
      <c r="D195" s="76" t="s">
        <v>334</v>
      </c>
      <c r="E195" s="76" t="s">
        <v>326</v>
      </c>
      <c r="F195" s="76" t="s">
        <v>465</v>
      </c>
      <c r="G195" s="76"/>
      <c r="H195" s="77">
        <f>SUM(H196)</f>
        <v>305.7</v>
      </c>
      <c r="I195" s="77">
        <f>SUM(I196)</f>
        <v>305.7</v>
      </c>
      <c r="J195" s="77">
        <f>SUM(J196)</f>
        <v>305.7</v>
      </c>
      <c r="K195" s="78">
        <f aca="true" t="shared" si="25" ref="K195:K207">J195/I195*100</f>
        <v>100</v>
      </c>
    </row>
    <row r="196" spans="1:11" ht="39.75" customHeight="1">
      <c r="A196" s="79"/>
      <c r="B196" s="74" t="s">
        <v>466</v>
      </c>
      <c r="C196" s="75">
        <v>992</v>
      </c>
      <c r="D196" s="76" t="s">
        <v>334</v>
      </c>
      <c r="E196" s="76" t="s">
        <v>326</v>
      </c>
      <c r="F196" s="76" t="s">
        <v>465</v>
      </c>
      <c r="G196" s="76" t="s">
        <v>467</v>
      </c>
      <c r="H196" s="77">
        <v>305.7</v>
      </c>
      <c r="I196" s="77">
        <v>305.7</v>
      </c>
      <c r="J196" s="77">
        <v>305.7</v>
      </c>
      <c r="K196" s="78">
        <f t="shared" si="25"/>
        <v>100</v>
      </c>
    </row>
    <row r="197" spans="1:11" ht="12.75">
      <c r="A197" s="79"/>
      <c r="B197" s="74" t="s">
        <v>468</v>
      </c>
      <c r="C197" s="75">
        <v>992</v>
      </c>
      <c r="D197" s="76" t="s">
        <v>334</v>
      </c>
      <c r="E197" s="76" t="s">
        <v>326</v>
      </c>
      <c r="F197" s="76" t="s">
        <v>469</v>
      </c>
      <c r="G197" s="76"/>
      <c r="H197" s="77">
        <f>SUM(H198)</f>
        <v>979.2</v>
      </c>
      <c r="I197" s="77">
        <f>SUM(I198)</f>
        <v>979.2</v>
      </c>
      <c r="J197" s="77">
        <f>SUM(J198)</f>
        <v>979.2</v>
      </c>
      <c r="K197" s="78">
        <f t="shared" si="25"/>
        <v>100</v>
      </c>
    </row>
    <row r="198" spans="1:11" ht="12.75">
      <c r="A198" s="79"/>
      <c r="B198" s="74" t="s">
        <v>470</v>
      </c>
      <c r="C198" s="75">
        <v>992</v>
      </c>
      <c r="D198" s="76" t="s">
        <v>471</v>
      </c>
      <c r="E198" s="76" t="s">
        <v>326</v>
      </c>
      <c r="F198" s="76" t="s">
        <v>469</v>
      </c>
      <c r="G198" s="76" t="s">
        <v>472</v>
      </c>
      <c r="H198" s="77">
        <v>979.2</v>
      </c>
      <c r="I198" s="77">
        <v>979.2</v>
      </c>
      <c r="J198" s="77">
        <v>979.2</v>
      </c>
      <c r="K198" s="78">
        <f t="shared" si="25"/>
        <v>100</v>
      </c>
    </row>
    <row r="199" spans="1:11" ht="125.25" customHeight="1">
      <c r="A199" s="79"/>
      <c r="B199" s="74" t="s">
        <v>473</v>
      </c>
      <c r="C199" s="75">
        <v>992</v>
      </c>
      <c r="D199" s="76" t="s">
        <v>334</v>
      </c>
      <c r="E199" s="76" t="s">
        <v>326</v>
      </c>
      <c r="F199" s="76" t="s">
        <v>474</v>
      </c>
      <c r="G199" s="76"/>
      <c r="H199" s="77">
        <f>SUM(H200)</f>
        <v>2150.9</v>
      </c>
      <c r="I199" s="77">
        <f>SUM(I200)</f>
        <v>2150.9</v>
      </c>
      <c r="J199" s="77">
        <f>SUM(J200)</f>
        <v>2150.9</v>
      </c>
      <c r="K199" s="78">
        <f t="shared" si="25"/>
        <v>100</v>
      </c>
    </row>
    <row r="200" spans="1:11" ht="12.75">
      <c r="A200" s="79"/>
      <c r="B200" s="74" t="s">
        <v>470</v>
      </c>
      <c r="C200" s="75">
        <v>992</v>
      </c>
      <c r="D200" s="76" t="s">
        <v>334</v>
      </c>
      <c r="E200" s="76" t="s">
        <v>326</v>
      </c>
      <c r="F200" s="76" t="s">
        <v>474</v>
      </c>
      <c r="G200" s="76" t="s">
        <v>472</v>
      </c>
      <c r="H200" s="77">
        <v>2150.9</v>
      </c>
      <c r="I200" s="77">
        <v>2150.9</v>
      </c>
      <c r="J200" s="77">
        <v>2150.9</v>
      </c>
      <c r="K200" s="78">
        <f t="shared" si="25"/>
        <v>100</v>
      </c>
    </row>
    <row r="201" spans="1:11" ht="81.75" customHeight="1">
      <c r="A201" s="79"/>
      <c r="B201" s="74" t="s">
        <v>475</v>
      </c>
      <c r="C201" s="75">
        <v>992</v>
      </c>
      <c r="D201" s="76" t="s">
        <v>334</v>
      </c>
      <c r="E201" s="76" t="s">
        <v>326</v>
      </c>
      <c r="F201" s="76" t="s">
        <v>476</v>
      </c>
      <c r="G201" s="76"/>
      <c r="H201" s="77">
        <f>SUM(H202)</f>
        <v>220</v>
      </c>
      <c r="I201" s="77">
        <f>SUM(I202)</f>
        <v>220</v>
      </c>
      <c r="J201" s="77">
        <f>SUM(J202)</f>
        <v>220</v>
      </c>
      <c r="K201" s="78">
        <f t="shared" si="25"/>
        <v>100</v>
      </c>
    </row>
    <row r="202" spans="1:11" ht="12.75">
      <c r="A202" s="79"/>
      <c r="B202" s="74" t="s">
        <v>470</v>
      </c>
      <c r="C202" s="75">
        <v>992</v>
      </c>
      <c r="D202" s="76" t="s">
        <v>334</v>
      </c>
      <c r="E202" s="76" t="s">
        <v>326</v>
      </c>
      <c r="F202" s="76" t="s">
        <v>476</v>
      </c>
      <c r="G202" s="76" t="s">
        <v>472</v>
      </c>
      <c r="H202" s="77">
        <v>220</v>
      </c>
      <c r="I202" s="77">
        <v>220</v>
      </c>
      <c r="J202" s="77">
        <v>220</v>
      </c>
      <c r="K202" s="78">
        <f t="shared" si="25"/>
        <v>100</v>
      </c>
    </row>
    <row r="203" spans="1:11" ht="51" customHeight="1">
      <c r="A203" s="79"/>
      <c r="B203" s="74" t="s">
        <v>477</v>
      </c>
      <c r="C203" s="75">
        <v>992</v>
      </c>
      <c r="D203" s="76" t="s">
        <v>334</v>
      </c>
      <c r="E203" s="76" t="s">
        <v>326</v>
      </c>
      <c r="F203" s="76" t="s">
        <v>478</v>
      </c>
      <c r="G203" s="76"/>
      <c r="H203" s="77">
        <f>SUM(H204)</f>
        <v>1583.9</v>
      </c>
      <c r="I203" s="77">
        <f>SUM(I204)</f>
        <v>1583.9</v>
      </c>
      <c r="J203" s="77">
        <f>SUM(J204)</f>
        <v>421</v>
      </c>
      <c r="K203" s="78">
        <f t="shared" si="25"/>
        <v>26.579960856114653</v>
      </c>
    </row>
    <row r="204" spans="1:11" ht="37.5" customHeight="1">
      <c r="A204" s="79"/>
      <c r="B204" s="74" t="s">
        <v>470</v>
      </c>
      <c r="C204" s="75">
        <v>992</v>
      </c>
      <c r="D204" s="76" t="s">
        <v>334</v>
      </c>
      <c r="E204" s="76" t="s">
        <v>326</v>
      </c>
      <c r="F204" s="76" t="s">
        <v>478</v>
      </c>
      <c r="G204" s="76" t="s">
        <v>472</v>
      </c>
      <c r="H204" s="77">
        <v>1583.9</v>
      </c>
      <c r="I204" s="77">
        <v>1583.9</v>
      </c>
      <c r="J204" s="77">
        <v>421</v>
      </c>
      <c r="K204" s="78">
        <f t="shared" si="25"/>
        <v>26.579960856114653</v>
      </c>
    </row>
    <row r="205" spans="1:11" ht="12.75">
      <c r="A205" s="79"/>
      <c r="B205" s="74" t="s">
        <v>479</v>
      </c>
      <c r="C205" s="75">
        <v>992</v>
      </c>
      <c r="D205" s="76" t="s">
        <v>334</v>
      </c>
      <c r="E205" s="76" t="s">
        <v>326</v>
      </c>
      <c r="F205" s="76" t="s">
        <v>480</v>
      </c>
      <c r="G205" s="76"/>
      <c r="H205" s="77">
        <f>SUM(H206)</f>
        <v>414</v>
      </c>
      <c r="I205" s="77">
        <f>SUM(I206)</f>
        <v>414</v>
      </c>
      <c r="J205" s="77">
        <f>SUM(J206)</f>
        <v>414</v>
      </c>
      <c r="K205" s="78">
        <f t="shared" si="25"/>
        <v>100</v>
      </c>
    </row>
    <row r="206" spans="1:11" ht="12.75">
      <c r="A206" s="79"/>
      <c r="B206" s="74" t="s">
        <v>470</v>
      </c>
      <c r="C206" s="75">
        <v>992</v>
      </c>
      <c r="D206" s="76" t="s">
        <v>334</v>
      </c>
      <c r="E206" s="76" t="s">
        <v>326</v>
      </c>
      <c r="F206" s="76" t="s">
        <v>480</v>
      </c>
      <c r="G206" s="76" t="s">
        <v>472</v>
      </c>
      <c r="H206" s="77">
        <v>414</v>
      </c>
      <c r="I206" s="77">
        <v>414</v>
      </c>
      <c r="J206" s="77">
        <v>414</v>
      </c>
      <c r="K206" s="78">
        <f t="shared" si="25"/>
        <v>100</v>
      </c>
    </row>
    <row r="207" spans="1:11" ht="12.75">
      <c r="A207" s="79"/>
      <c r="B207" s="74" t="s">
        <v>481</v>
      </c>
      <c r="C207" s="76" t="s">
        <v>369</v>
      </c>
      <c r="D207" s="76" t="s">
        <v>334</v>
      </c>
      <c r="E207" s="76" t="s">
        <v>326</v>
      </c>
      <c r="F207" s="76" t="s">
        <v>482</v>
      </c>
      <c r="G207" s="76"/>
      <c r="H207" s="77">
        <f>SUM(H208+H210)</f>
        <v>2477.4</v>
      </c>
      <c r="I207" s="77">
        <f>SUM(I208+I210)</f>
        <v>2477.4</v>
      </c>
      <c r="J207" s="77">
        <f>SUM(J208+J210)</f>
        <v>658.5</v>
      </c>
      <c r="K207" s="78">
        <f t="shared" si="25"/>
        <v>26.580285783482683</v>
      </c>
    </row>
    <row r="208" spans="1:11" ht="12.75">
      <c r="A208" s="79"/>
      <c r="B208" s="74" t="s">
        <v>483</v>
      </c>
      <c r="C208" s="76" t="s">
        <v>369</v>
      </c>
      <c r="D208" s="76" t="s">
        <v>334</v>
      </c>
      <c r="E208" s="76" t="s">
        <v>326</v>
      </c>
      <c r="F208" s="76" t="s">
        <v>484</v>
      </c>
      <c r="G208" s="76"/>
      <c r="H208" s="77">
        <f>SUM(H209)</f>
        <v>893.5</v>
      </c>
      <c r="I208" s="77">
        <f>SUM(I209)</f>
        <v>893.5</v>
      </c>
      <c r="J208" s="77">
        <f>SUM(J209)</f>
        <v>237.5</v>
      </c>
      <c r="K208" s="78">
        <f aca="true" t="shared" si="26" ref="K208:K215">J208/I208*100</f>
        <v>26.580861779518745</v>
      </c>
    </row>
    <row r="209" spans="1:11" ht="12.75">
      <c r="A209" s="79"/>
      <c r="B209" s="74" t="s">
        <v>470</v>
      </c>
      <c r="C209" s="76" t="s">
        <v>369</v>
      </c>
      <c r="D209" s="76" t="s">
        <v>334</v>
      </c>
      <c r="E209" s="76" t="s">
        <v>326</v>
      </c>
      <c r="F209" s="76" t="s">
        <v>484</v>
      </c>
      <c r="G209" s="76" t="s">
        <v>472</v>
      </c>
      <c r="H209" s="77">
        <v>893.5</v>
      </c>
      <c r="I209" s="77">
        <v>893.5</v>
      </c>
      <c r="J209" s="77">
        <v>237.5</v>
      </c>
      <c r="K209" s="78">
        <f t="shared" si="26"/>
        <v>26.580861779518745</v>
      </c>
    </row>
    <row r="210" spans="1:11" ht="12.75">
      <c r="A210" s="79"/>
      <c r="B210" s="74" t="s">
        <v>485</v>
      </c>
      <c r="C210" s="76" t="s">
        <v>369</v>
      </c>
      <c r="D210" s="76" t="s">
        <v>334</v>
      </c>
      <c r="E210" s="76" t="s">
        <v>326</v>
      </c>
      <c r="F210" s="76" t="s">
        <v>486</v>
      </c>
      <c r="G210" s="76"/>
      <c r="H210" s="77">
        <f>SUM(H211)</f>
        <v>1583.9</v>
      </c>
      <c r="I210" s="77">
        <f>SUM(I211)</f>
        <v>1583.9</v>
      </c>
      <c r="J210" s="77">
        <f>SUM(J211)</f>
        <v>421</v>
      </c>
      <c r="K210" s="78">
        <f t="shared" si="26"/>
        <v>26.579960856114653</v>
      </c>
    </row>
    <row r="211" spans="1:11" ht="12.75">
      <c r="A211" s="85"/>
      <c r="B211" s="74" t="s">
        <v>470</v>
      </c>
      <c r="C211" s="76" t="s">
        <v>369</v>
      </c>
      <c r="D211" s="76" t="s">
        <v>334</v>
      </c>
      <c r="E211" s="76" t="s">
        <v>326</v>
      </c>
      <c r="F211" s="76" t="s">
        <v>486</v>
      </c>
      <c r="G211" s="76" t="s">
        <v>472</v>
      </c>
      <c r="H211" s="77">
        <v>1583.9</v>
      </c>
      <c r="I211" s="77">
        <v>1583.9</v>
      </c>
      <c r="J211" s="77">
        <v>421</v>
      </c>
      <c r="K211" s="78">
        <f t="shared" si="26"/>
        <v>26.579960856114653</v>
      </c>
    </row>
    <row r="212" spans="1:12" ht="14.25" customHeight="1">
      <c r="A212" s="82">
        <v>8</v>
      </c>
      <c r="B212" s="69" t="s">
        <v>487</v>
      </c>
      <c r="C212" s="70">
        <v>992</v>
      </c>
      <c r="D212" s="71" t="s">
        <v>488</v>
      </c>
      <c r="E212" s="76"/>
      <c r="F212" s="76"/>
      <c r="G212" s="71"/>
      <c r="H212" s="72">
        <f>SUM(H213)</f>
        <v>14252.4</v>
      </c>
      <c r="I212" s="72">
        <f>SUM(I213)</f>
        <v>14252.4</v>
      </c>
      <c r="J212" s="72">
        <f>SUM(J213)</f>
        <v>14127.2</v>
      </c>
      <c r="K212" s="67">
        <f t="shared" si="26"/>
        <v>99.12155145800007</v>
      </c>
      <c r="L212" s="94"/>
    </row>
    <row r="213" spans="1:11" ht="14.25" customHeight="1">
      <c r="A213" s="73"/>
      <c r="B213" s="74" t="s">
        <v>489</v>
      </c>
      <c r="C213" s="75">
        <v>992</v>
      </c>
      <c r="D213" s="76" t="s">
        <v>488</v>
      </c>
      <c r="E213" s="76" t="s">
        <v>268</v>
      </c>
      <c r="F213" s="76"/>
      <c r="G213" s="76"/>
      <c r="H213" s="77">
        <f>SUM(H214+H222+H225+H228)</f>
        <v>14252.4</v>
      </c>
      <c r="I213" s="77">
        <f>SUM(I214+I222+I225+I228)</f>
        <v>14252.4</v>
      </c>
      <c r="J213" s="77">
        <f>SUM(J214+J222+J225+J228)</f>
        <v>14127.2</v>
      </c>
      <c r="K213" s="78">
        <f t="shared" si="26"/>
        <v>99.12155145800007</v>
      </c>
    </row>
    <row r="214" spans="1:11" ht="12.75">
      <c r="A214" s="79"/>
      <c r="B214" s="74" t="s">
        <v>490</v>
      </c>
      <c r="C214" s="75">
        <v>992</v>
      </c>
      <c r="D214" s="76" t="s">
        <v>488</v>
      </c>
      <c r="E214" s="76" t="s">
        <v>268</v>
      </c>
      <c r="F214" s="76" t="s">
        <v>491</v>
      </c>
      <c r="G214" s="76"/>
      <c r="H214" s="77">
        <f>SUM(H215)</f>
        <v>9851.800000000001</v>
      </c>
      <c r="I214" s="77">
        <f>SUM(I215)</f>
        <v>9851.800000000001</v>
      </c>
      <c r="J214" s="77">
        <f>SUM(J215)</f>
        <v>9844.300000000001</v>
      </c>
      <c r="K214" s="78">
        <f t="shared" si="26"/>
        <v>99.92387177977629</v>
      </c>
    </row>
    <row r="215" spans="1:11" ht="12.75">
      <c r="A215" s="79"/>
      <c r="B215" s="74" t="s">
        <v>428</v>
      </c>
      <c r="C215" s="75">
        <v>992</v>
      </c>
      <c r="D215" s="76" t="s">
        <v>488</v>
      </c>
      <c r="E215" s="76" t="s">
        <v>268</v>
      </c>
      <c r="F215" s="76" t="s">
        <v>492</v>
      </c>
      <c r="G215" s="76"/>
      <c r="H215" s="77">
        <f>SUM(H216+H218+H220)</f>
        <v>9851.800000000001</v>
      </c>
      <c r="I215" s="77">
        <f>SUM(I216+I218+I220)</f>
        <v>9851.800000000001</v>
      </c>
      <c r="J215" s="77">
        <f>SUM(J216+J218+J220)</f>
        <v>9844.300000000001</v>
      </c>
      <c r="K215" s="78">
        <f t="shared" si="26"/>
        <v>99.92387177977629</v>
      </c>
    </row>
    <row r="216" spans="1:11" ht="51" customHeight="1">
      <c r="A216" s="79"/>
      <c r="B216" s="83" t="s">
        <v>430</v>
      </c>
      <c r="C216" s="75">
        <v>992</v>
      </c>
      <c r="D216" s="76" t="s">
        <v>488</v>
      </c>
      <c r="E216" s="76" t="s">
        <v>268</v>
      </c>
      <c r="F216" s="76" t="s">
        <v>493</v>
      </c>
      <c r="G216" s="76"/>
      <c r="H216" s="77">
        <f>SUM(H217)</f>
        <v>8145</v>
      </c>
      <c r="I216" s="77">
        <f>SUM(I217)</f>
        <v>8145</v>
      </c>
      <c r="J216" s="77">
        <f>SUM(J217)</f>
        <v>8145</v>
      </c>
      <c r="K216" s="78">
        <f aca="true" t="shared" si="27" ref="K216:K222">J216/I216*100</f>
        <v>100</v>
      </c>
    </row>
    <row r="217" spans="1:11" ht="12.75">
      <c r="A217" s="79"/>
      <c r="B217" s="83" t="s">
        <v>416</v>
      </c>
      <c r="C217" s="75">
        <v>992</v>
      </c>
      <c r="D217" s="76" t="s">
        <v>488</v>
      </c>
      <c r="E217" s="76" t="s">
        <v>268</v>
      </c>
      <c r="F217" s="76" t="s">
        <v>493</v>
      </c>
      <c r="G217" s="76" t="s">
        <v>418</v>
      </c>
      <c r="H217" s="77">
        <v>8145</v>
      </c>
      <c r="I217" s="77">
        <v>8145</v>
      </c>
      <c r="J217" s="77">
        <v>8145</v>
      </c>
      <c r="K217" s="78">
        <f t="shared" si="27"/>
        <v>100</v>
      </c>
    </row>
    <row r="218" spans="1:11" ht="12.75">
      <c r="A218" s="79"/>
      <c r="B218" s="83" t="s">
        <v>434</v>
      </c>
      <c r="C218" s="75">
        <v>992</v>
      </c>
      <c r="D218" s="76" t="s">
        <v>488</v>
      </c>
      <c r="E218" s="76" t="s">
        <v>268</v>
      </c>
      <c r="F218" s="76" t="s">
        <v>494</v>
      </c>
      <c r="G218" s="76"/>
      <c r="H218" s="77">
        <f>SUM(H219)</f>
        <v>519.6</v>
      </c>
      <c r="I218" s="77">
        <f>SUM(I219)</f>
        <v>519.6</v>
      </c>
      <c r="J218" s="77">
        <f>SUM(J219)</f>
        <v>519.6</v>
      </c>
      <c r="K218" s="78">
        <f t="shared" si="27"/>
        <v>100</v>
      </c>
    </row>
    <row r="219" spans="1:11" ht="12.75">
      <c r="A219" s="79"/>
      <c r="B219" s="83" t="s">
        <v>443</v>
      </c>
      <c r="C219" s="75">
        <v>992</v>
      </c>
      <c r="D219" s="76" t="s">
        <v>488</v>
      </c>
      <c r="E219" s="76" t="s">
        <v>268</v>
      </c>
      <c r="F219" s="76" t="s">
        <v>494</v>
      </c>
      <c r="G219" s="76" t="s">
        <v>444</v>
      </c>
      <c r="H219" s="77">
        <v>519.6</v>
      </c>
      <c r="I219" s="77">
        <v>519.6</v>
      </c>
      <c r="J219" s="77">
        <v>519.6</v>
      </c>
      <c r="K219" s="78">
        <f t="shared" si="27"/>
        <v>100</v>
      </c>
    </row>
    <row r="220" spans="1:11" ht="12.75">
      <c r="A220" s="79"/>
      <c r="B220" s="74" t="s">
        <v>438</v>
      </c>
      <c r="C220" s="75">
        <v>992</v>
      </c>
      <c r="D220" s="76" t="s">
        <v>488</v>
      </c>
      <c r="E220" s="76" t="s">
        <v>268</v>
      </c>
      <c r="F220" s="76" t="s">
        <v>495</v>
      </c>
      <c r="G220" s="76"/>
      <c r="H220" s="77">
        <f>SUM(H221)</f>
        <v>1187.2</v>
      </c>
      <c r="I220" s="77">
        <f>SUM(I221)</f>
        <v>1187.2</v>
      </c>
      <c r="J220" s="77">
        <f>SUM(J221)</f>
        <v>1179.7</v>
      </c>
      <c r="K220" s="78">
        <f t="shared" si="27"/>
        <v>99.36826145552561</v>
      </c>
    </row>
    <row r="221" spans="1:11" ht="12.75">
      <c r="A221" s="79"/>
      <c r="B221" s="74" t="s">
        <v>443</v>
      </c>
      <c r="C221" s="75">
        <v>992</v>
      </c>
      <c r="D221" s="76" t="s">
        <v>488</v>
      </c>
      <c r="E221" s="76" t="s">
        <v>268</v>
      </c>
      <c r="F221" s="76" t="s">
        <v>495</v>
      </c>
      <c r="G221" s="76" t="s">
        <v>444</v>
      </c>
      <c r="H221" s="77">
        <v>1187.2</v>
      </c>
      <c r="I221" s="77">
        <v>1187.2</v>
      </c>
      <c r="J221" s="77">
        <v>1179.7</v>
      </c>
      <c r="K221" s="78">
        <f t="shared" si="27"/>
        <v>99.36826145552561</v>
      </c>
    </row>
    <row r="222" spans="1:11" ht="12.75">
      <c r="A222" s="79"/>
      <c r="B222" s="74" t="s">
        <v>496</v>
      </c>
      <c r="C222" s="75">
        <v>992</v>
      </c>
      <c r="D222" s="76" t="s">
        <v>488</v>
      </c>
      <c r="E222" s="76" t="s">
        <v>268</v>
      </c>
      <c r="F222" s="76" t="s">
        <v>497</v>
      </c>
      <c r="G222" s="76"/>
      <c r="H222" s="77">
        <f aca="true" t="shared" si="28" ref="H222:J223">SUM(H223)</f>
        <v>2508.7</v>
      </c>
      <c r="I222" s="77">
        <f t="shared" si="28"/>
        <v>2508.7</v>
      </c>
      <c r="J222" s="77">
        <f t="shared" si="28"/>
        <v>2508.7</v>
      </c>
      <c r="K222" s="78">
        <f t="shared" si="27"/>
        <v>100</v>
      </c>
    </row>
    <row r="223" spans="1:11" ht="12.75">
      <c r="A223" s="79"/>
      <c r="B223" s="74" t="s">
        <v>498</v>
      </c>
      <c r="C223" s="75">
        <v>992</v>
      </c>
      <c r="D223" s="76" t="s">
        <v>488</v>
      </c>
      <c r="E223" s="76" t="s">
        <v>268</v>
      </c>
      <c r="F223" s="76" t="s">
        <v>499</v>
      </c>
      <c r="G223" s="76"/>
      <c r="H223" s="77">
        <f t="shared" si="28"/>
        <v>2508.7</v>
      </c>
      <c r="I223" s="77">
        <f t="shared" si="28"/>
        <v>2508.7</v>
      </c>
      <c r="J223" s="77">
        <f t="shared" si="28"/>
        <v>2508.7</v>
      </c>
      <c r="K223" s="78">
        <f aca="true" t="shared" si="29" ref="K223:K229">J223/I223*100</f>
        <v>100</v>
      </c>
    </row>
    <row r="224" spans="1:11" ht="12.75">
      <c r="A224" s="79"/>
      <c r="B224" s="74" t="s">
        <v>281</v>
      </c>
      <c r="C224" s="75">
        <v>992</v>
      </c>
      <c r="D224" s="76" t="s">
        <v>488</v>
      </c>
      <c r="E224" s="76" t="s">
        <v>268</v>
      </c>
      <c r="F224" s="76" t="s">
        <v>499</v>
      </c>
      <c r="G224" s="76" t="s">
        <v>282</v>
      </c>
      <c r="H224" s="77">
        <v>2508.7</v>
      </c>
      <c r="I224" s="77">
        <v>2508.7</v>
      </c>
      <c r="J224" s="77">
        <v>2508.7</v>
      </c>
      <c r="K224" s="78">
        <f t="shared" si="29"/>
        <v>100</v>
      </c>
    </row>
    <row r="225" spans="1:11" ht="12.75">
      <c r="A225" s="79"/>
      <c r="B225" s="74" t="s">
        <v>368</v>
      </c>
      <c r="C225" s="75">
        <v>992</v>
      </c>
      <c r="D225" s="76" t="s">
        <v>488</v>
      </c>
      <c r="E225" s="76" t="s">
        <v>268</v>
      </c>
      <c r="F225" s="76" t="s">
        <v>358</v>
      </c>
      <c r="G225" s="76"/>
      <c r="H225" s="77">
        <f aca="true" t="shared" si="30" ref="H225:J226">SUM(H226)</f>
        <v>704.3</v>
      </c>
      <c r="I225" s="77">
        <f t="shared" si="30"/>
        <v>704.3</v>
      </c>
      <c r="J225" s="77">
        <f t="shared" si="30"/>
        <v>586.6</v>
      </c>
      <c r="K225" s="78">
        <f t="shared" si="29"/>
        <v>83.28837143262815</v>
      </c>
    </row>
    <row r="226" spans="1:11" ht="12.75">
      <c r="A226" s="79"/>
      <c r="B226" s="74" t="s">
        <v>500</v>
      </c>
      <c r="C226" s="75">
        <v>992</v>
      </c>
      <c r="D226" s="76" t="s">
        <v>488</v>
      </c>
      <c r="E226" s="76" t="s">
        <v>268</v>
      </c>
      <c r="F226" s="76" t="s">
        <v>501</v>
      </c>
      <c r="G226" s="76"/>
      <c r="H226" s="77">
        <f t="shared" si="30"/>
        <v>704.3</v>
      </c>
      <c r="I226" s="77">
        <f t="shared" si="30"/>
        <v>704.3</v>
      </c>
      <c r="J226" s="77">
        <f t="shared" si="30"/>
        <v>586.6</v>
      </c>
      <c r="K226" s="78">
        <f t="shared" si="29"/>
        <v>83.28837143262815</v>
      </c>
    </row>
    <row r="227" spans="1:11" ht="12.75">
      <c r="A227" s="79"/>
      <c r="B227" s="74" t="s">
        <v>443</v>
      </c>
      <c r="C227" s="75">
        <v>992</v>
      </c>
      <c r="D227" s="76" t="s">
        <v>488</v>
      </c>
      <c r="E227" s="76" t="s">
        <v>268</v>
      </c>
      <c r="F227" s="76" t="s">
        <v>501</v>
      </c>
      <c r="G227" s="76" t="s">
        <v>444</v>
      </c>
      <c r="H227" s="77">
        <v>704.3</v>
      </c>
      <c r="I227" s="77">
        <v>704.3</v>
      </c>
      <c r="J227" s="77">
        <v>586.6</v>
      </c>
      <c r="K227" s="78">
        <f t="shared" si="29"/>
        <v>83.28837143262815</v>
      </c>
    </row>
    <row r="228" spans="1:11" ht="12.75">
      <c r="A228" s="79"/>
      <c r="B228" s="74" t="s">
        <v>303</v>
      </c>
      <c r="C228" s="75">
        <v>992</v>
      </c>
      <c r="D228" s="76" t="s">
        <v>488</v>
      </c>
      <c r="E228" s="76" t="s">
        <v>268</v>
      </c>
      <c r="F228" s="76" t="s">
        <v>304</v>
      </c>
      <c r="G228" s="76"/>
      <c r="H228" s="77">
        <f>SUM(H229)</f>
        <v>1187.6</v>
      </c>
      <c r="I228" s="77">
        <f>SUM(I229)</f>
        <v>1187.6</v>
      </c>
      <c r="J228" s="77">
        <f>SUM(J229)</f>
        <v>1187.6</v>
      </c>
      <c r="K228" s="78">
        <f t="shared" si="29"/>
        <v>100</v>
      </c>
    </row>
    <row r="229" spans="1:11" ht="12.75">
      <c r="A229" s="79"/>
      <c r="B229" s="74" t="s">
        <v>305</v>
      </c>
      <c r="C229" s="75">
        <v>992</v>
      </c>
      <c r="D229" s="76" t="s">
        <v>488</v>
      </c>
      <c r="E229" s="76" t="s">
        <v>268</v>
      </c>
      <c r="F229" s="76" t="s">
        <v>306</v>
      </c>
      <c r="G229" s="76"/>
      <c r="H229" s="77">
        <f>SUM(H230+H232)</f>
        <v>1187.6</v>
      </c>
      <c r="I229" s="77">
        <f>SUM(I230+I232)</f>
        <v>1187.6</v>
      </c>
      <c r="J229" s="77">
        <f>SUM(J230+J232)</f>
        <v>1187.6</v>
      </c>
      <c r="K229" s="78">
        <f t="shared" si="29"/>
        <v>100</v>
      </c>
    </row>
    <row r="230" spans="1:11" ht="12.75">
      <c r="A230" s="79"/>
      <c r="B230" s="74" t="s">
        <v>502</v>
      </c>
      <c r="C230" s="75">
        <v>992</v>
      </c>
      <c r="D230" s="76" t="s">
        <v>488</v>
      </c>
      <c r="E230" s="76" t="s">
        <v>268</v>
      </c>
      <c r="F230" s="76" t="s">
        <v>503</v>
      </c>
      <c r="G230" s="76"/>
      <c r="H230" s="77">
        <f>SUM(H231)</f>
        <v>942.9</v>
      </c>
      <c r="I230" s="77">
        <f>SUM(I231)</f>
        <v>942.9</v>
      </c>
      <c r="J230" s="77">
        <f>SUM(J231)</f>
        <v>942.9</v>
      </c>
      <c r="K230" s="78">
        <f aca="true" t="shared" si="31" ref="K230:K236">J230/I230*100</f>
        <v>100</v>
      </c>
    </row>
    <row r="231" spans="1:11" ht="12.75">
      <c r="A231" s="79"/>
      <c r="B231" s="74" t="s">
        <v>281</v>
      </c>
      <c r="C231" s="75">
        <v>992</v>
      </c>
      <c r="D231" s="76" t="s">
        <v>488</v>
      </c>
      <c r="E231" s="76" t="s">
        <v>268</v>
      </c>
      <c r="F231" s="76" t="s">
        <v>503</v>
      </c>
      <c r="G231" s="76" t="s">
        <v>282</v>
      </c>
      <c r="H231" s="77">
        <v>942.9</v>
      </c>
      <c r="I231" s="77">
        <v>942.9</v>
      </c>
      <c r="J231" s="77">
        <v>942.9</v>
      </c>
      <c r="K231" s="78">
        <f t="shared" si="31"/>
        <v>100</v>
      </c>
    </row>
    <row r="232" spans="1:11" ht="12.75">
      <c r="A232" s="79"/>
      <c r="B232" s="74" t="s">
        <v>504</v>
      </c>
      <c r="C232" s="75">
        <v>992</v>
      </c>
      <c r="D232" s="76" t="s">
        <v>488</v>
      </c>
      <c r="E232" s="76" t="s">
        <v>268</v>
      </c>
      <c r="F232" s="76" t="s">
        <v>505</v>
      </c>
      <c r="G232" s="76"/>
      <c r="H232" s="77">
        <f>SUM(H233)</f>
        <v>244.7</v>
      </c>
      <c r="I232" s="77">
        <f>SUM(I233)</f>
        <v>244.7</v>
      </c>
      <c r="J232" s="77">
        <f>SUM(J233)</f>
        <v>244.7</v>
      </c>
      <c r="K232" s="78">
        <f t="shared" si="31"/>
        <v>100</v>
      </c>
    </row>
    <row r="233" spans="1:11" ht="12.75">
      <c r="A233" s="85"/>
      <c r="B233" s="83" t="s">
        <v>443</v>
      </c>
      <c r="C233" s="75">
        <v>992</v>
      </c>
      <c r="D233" s="76" t="s">
        <v>488</v>
      </c>
      <c r="E233" s="76" t="s">
        <v>268</v>
      </c>
      <c r="F233" s="76" t="s">
        <v>505</v>
      </c>
      <c r="G233" s="76" t="s">
        <v>444</v>
      </c>
      <c r="H233" s="77">
        <v>244.7</v>
      </c>
      <c r="I233" s="77">
        <v>244.7</v>
      </c>
      <c r="J233" s="77">
        <v>244.7</v>
      </c>
      <c r="K233" s="78">
        <f t="shared" si="31"/>
        <v>100</v>
      </c>
    </row>
    <row r="234" spans="1:11" ht="12.75">
      <c r="A234" s="82">
        <v>9</v>
      </c>
      <c r="B234" s="69" t="s">
        <v>506</v>
      </c>
      <c r="C234" s="70">
        <v>992</v>
      </c>
      <c r="D234" s="71" t="s">
        <v>294</v>
      </c>
      <c r="E234" s="71"/>
      <c r="F234" s="71"/>
      <c r="G234" s="71"/>
      <c r="H234" s="72">
        <f aca="true" t="shared" si="32" ref="H234:J236">SUM(H235)</f>
        <v>863.2</v>
      </c>
      <c r="I234" s="72">
        <f t="shared" si="32"/>
        <v>863.2</v>
      </c>
      <c r="J234" s="72">
        <f t="shared" si="32"/>
        <v>863.2</v>
      </c>
      <c r="K234" s="67">
        <f t="shared" si="31"/>
        <v>100</v>
      </c>
    </row>
    <row r="235" spans="1:12" ht="39" customHeight="1">
      <c r="A235" s="95"/>
      <c r="B235" s="74" t="s">
        <v>507</v>
      </c>
      <c r="C235" s="75">
        <v>992</v>
      </c>
      <c r="D235" s="76" t="s">
        <v>294</v>
      </c>
      <c r="E235" s="76" t="s">
        <v>268</v>
      </c>
      <c r="F235" s="76"/>
      <c r="G235" s="76"/>
      <c r="H235" s="77">
        <f t="shared" si="32"/>
        <v>863.2</v>
      </c>
      <c r="I235" s="77">
        <f t="shared" si="32"/>
        <v>863.2</v>
      </c>
      <c r="J235" s="77">
        <f t="shared" si="32"/>
        <v>863.2</v>
      </c>
      <c r="K235" s="78">
        <f t="shared" si="31"/>
        <v>100</v>
      </c>
      <c r="L235" s="92"/>
    </row>
    <row r="236" spans="1:11" ht="12.75">
      <c r="A236" s="79"/>
      <c r="B236" s="74" t="s">
        <v>508</v>
      </c>
      <c r="C236" s="75">
        <v>992</v>
      </c>
      <c r="D236" s="76" t="s">
        <v>294</v>
      </c>
      <c r="E236" s="76" t="s">
        <v>268</v>
      </c>
      <c r="F236" s="76" t="s">
        <v>509</v>
      </c>
      <c r="G236" s="76"/>
      <c r="H236" s="77">
        <f t="shared" si="32"/>
        <v>863.2</v>
      </c>
      <c r="I236" s="77">
        <f t="shared" si="32"/>
        <v>863.2</v>
      </c>
      <c r="J236" s="77">
        <f t="shared" si="32"/>
        <v>863.2</v>
      </c>
      <c r="K236" s="78">
        <f t="shared" si="31"/>
        <v>100</v>
      </c>
    </row>
    <row r="237" spans="1:11" ht="12.75">
      <c r="A237" s="79"/>
      <c r="B237" s="74" t="s">
        <v>510</v>
      </c>
      <c r="C237" s="75">
        <v>992</v>
      </c>
      <c r="D237" s="76" t="s">
        <v>294</v>
      </c>
      <c r="E237" s="76" t="s">
        <v>268</v>
      </c>
      <c r="F237" s="76" t="s">
        <v>511</v>
      </c>
      <c r="G237" s="76"/>
      <c r="H237" s="77">
        <f>SUM(H238)</f>
        <v>863.2</v>
      </c>
      <c r="I237" s="77">
        <f>SUM(I238)</f>
        <v>863.2</v>
      </c>
      <c r="J237" s="77">
        <f>SUM(J238)</f>
        <v>863.2</v>
      </c>
      <c r="K237" s="78">
        <f>J237/I237*100</f>
        <v>100</v>
      </c>
    </row>
    <row r="238" spans="1:11" ht="12.75">
      <c r="A238" s="85"/>
      <c r="B238" s="74" t="s">
        <v>512</v>
      </c>
      <c r="C238" s="75">
        <v>992</v>
      </c>
      <c r="D238" s="76" t="s">
        <v>294</v>
      </c>
      <c r="E238" s="76" t="s">
        <v>268</v>
      </c>
      <c r="F238" s="76" t="s">
        <v>511</v>
      </c>
      <c r="G238" s="76" t="s">
        <v>513</v>
      </c>
      <c r="H238" s="77">
        <v>863.2</v>
      </c>
      <c r="I238" s="77">
        <v>863.2</v>
      </c>
      <c r="J238" s="77">
        <v>863.2</v>
      </c>
      <c r="K238" s="78">
        <f>J238/I238*100</f>
        <v>100</v>
      </c>
    </row>
    <row r="239" spans="1:9" ht="12.75">
      <c r="A239" s="24"/>
      <c r="B239" s="24"/>
      <c r="C239" s="24"/>
      <c r="D239" s="24"/>
      <c r="E239" s="24"/>
      <c r="F239" s="96"/>
      <c r="G239" s="24"/>
      <c r="H239" s="24"/>
      <c r="I239" s="24"/>
    </row>
    <row r="241" spans="1:9" ht="12.75">
      <c r="A241" s="97" t="s">
        <v>104</v>
      </c>
      <c r="B241" s="97"/>
      <c r="C241" s="97"/>
      <c r="D241" s="98"/>
      <c r="E241" s="98"/>
      <c r="F241" s="98"/>
      <c r="G241" s="25"/>
      <c r="H241" s="25"/>
      <c r="I241" s="25"/>
    </row>
    <row r="242" spans="1:9" ht="12.75">
      <c r="A242" s="97" t="s">
        <v>105</v>
      </c>
      <c r="B242" s="97"/>
      <c r="C242" s="97"/>
      <c r="D242" s="97"/>
      <c r="E242" s="97"/>
      <c r="F242" s="98"/>
      <c r="G242" s="25"/>
      <c r="H242" s="25"/>
      <c r="I242" s="25"/>
    </row>
    <row r="243" spans="1:11" ht="12.75">
      <c r="A243" s="97" t="s">
        <v>514</v>
      </c>
      <c r="B243" s="97"/>
      <c r="C243" s="97"/>
      <c r="D243" s="97"/>
      <c r="E243" s="97"/>
      <c r="F243" s="97"/>
      <c r="G243" s="2" t="s">
        <v>106</v>
      </c>
      <c r="H243" s="2"/>
      <c r="I243" s="2"/>
      <c r="J243" s="2"/>
      <c r="K243" s="2"/>
    </row>
    <row r="245" spans="1:11" ht="12.75">
      <c r="A245" s="28"/>
      <c r="B245" s="28"/>
      <c r="C245" s="28"/>
      <c r="D245" s="28"/>
      <c r="E245" s="28"/>
      <c r="F245" s="28"/>
      <c r="G245" s="28"/>
      <c r="I245" s="29"/>
      <c r="J245" s="29"/>
      <c r="K245" s="29"/>
    </row>
  </sheetData>
  <sheetProtection selectLockedCells="1" selectUnlockedCells="1"/>
  <mergeCells count="14">
    <mergeCell ref="D1:K1"/>
    <mergeCell ref="D2:K2"/>
    <mergeCell ref="B3:K3"/>
    <mergeCell ref="D4:K4"/>
    <mergeCell ref="D5:K5"/>
    <mergeCell ref="I6:K6"/>
    <mergeCell ref="A8:K8"/>
    <mergeCell ref="A9:K9"/>
    <mergeCell ref="A10:K10"/>
    <mergeCell ref="A239:E239"/>
    <mergeCell ref="G239:I239"/>
    <mergeCell ref="G243:K243"/>
    <mergeCell ref="A245:G245"/>
    <mergeCell ref="I245:K245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3"/>
  <sheetViews>
    <sheetView workbookViewId="0" topLeftCell="A28">
      <selection activeCell="F49" sqref="F49"/>
    </sheetView>
  </sheetViews>
  <sheetFormatPr defaultColWidth="9.00390625" defaultRowHeight="12.75"/>
  <cols>
    <col min="1" max="1" width="2.625" style="0" customWidth="1"/>
    <col min="2" max="2" width="39.00390625" style="0" customWidth="1"/>
    <col min="3" max="3" width="4.00390625" style="0" customWidth="1"/>
    <col min="4" max="4" width="3.375" style="0" customWidth="1"/>
    <col min="5" max="6" width="10.625" style="0" customWidth="1"/>
    <col min="7" max="7" width="10.375" style="0" customWidth="1"/>
    <col min="8" max="8" width="6.125" style="0" customWidth="1"/>
  </cols>
  <sheetData>
    <row r="1" spans="3:8" ht="12.75">
      <c r="C1" s="2" t="s">
        <v>515</v>
      </c>
      <c r="D1" s="2"/>
      <c r="E1" s="2"/>
      <c r="F1" s="2"/>
      <c r="G1" s="2"/>
      <c r="H1" s="2"/>
    </row>
    <row r="2" spans="3:8" ht="14.25" customHeight="1">
      <c r="C2" s="30" t="s">
        <v>108</v>
      </c>
      <c r="D2" s="30"/>
      <c r="E2" s="30"/>
      <c r="F2" s="30"/>
      <c r="G2" s="30"/>
      <c r="H2" s="30"/>
    </row>
    <row r="3" spans="2:8" ht="16.5" customHeight="1">
      <c r="B3" s="2" t="s">
        <v>105</v>
      </c>
      <c r="C3" s="2"/>
      <c r="D3" s="2"/>
      <c r="E3" s="2"/>
      <c r="F3" s="2"/>
      <c r="G3" s="2"/>
      <c r="H3" s="2"/>
    </row>
    <row r="4" spans="3:8" ht="15" customHeight="1">
      <c r="C4" s="2" t="s">
        <v>3</v>
      </c>
      <c r="D4" s="2"/>
      <c r="E4" s="2"/>
      <c r="F4" s="2"/>
      <c r="G4" s="2"/>
      <c r="H4" s="2"/>
    </row>
    <row r="5" spans="2:8" ht="12.75">
      <c r="B5" s="2" t="s">
        <v>4</v>
      </c>
      <c r="C5" s="2"/>
      <c r="D5" s="2"/>
      <c r="E5" s="2"/>
      <c r="F5" s="2"/>
      <c r="G5" s="2"/>
      <c r="H5" s="2"/>
    </row>
    <row r="6" spans="7:8" ht="15.75" customHeight="1">
      <c r="G6" s="55"/>
      <c r="H6" s="55"/>
    </row>
    <row r="7" spans="1:8" ht="16.5" customHeight="1">
      <c r="A7" s="99"/>
      <c r="B7" s="100" t="s">
        <v>516</v>
      </c>
      <c r="C7" s="100"/>
      <c r="D7" s="100"/>
      <c r="E7" s="100"/>
      <c r="F7" s="100"/>
      <c r="G7" s="100"/>
      <c r="H7" s="99"/>
    </row>
    <row r="8" spans="1:8" ht="36.75" customHeight="1">
      <c r="A8" s="56" t="s">
        <v>517</v>
      </c>
      <c r="B8" s="56"/>
      <c r="C8" s="56"/>
      <c r="D8" s="56"/>
      <c r="E8" s="56"/>
      <c r="F8" s="56"/>
      <c r="G8" s="56"/>
      <c r="H8" s="56"/>
    </row>
    <row r="9" spans="1:8" ht="15" customHeight="1">
      <c r="A9" s="100" t="s">
        <v>518</v>
      </c>
      <c r="B9" s="100"/>
      <c r="C9" s="100"/>
      <c r="D9" s="100"/>
      <c r="E9" s="100"/>
      <c r="F9" s="100"/>
      <c r="G9" s="100"/>
      <c r="H9" s="100"/>
    </row>
    <row r="10" spans="1:8" ht="3.75" customHeight="1">
      <c r="A10" s="25"/>
      <c r="B10" s="25"/>
      <c r="C10" s="25"/>
      <c r="D10" s="25"/>
      <c r="E10" s="25"/>
      <c r="F10" s="25"/>
      <c r="G10" s="25"/>
      <c r="H10" s="25"/>
    </row>
    <row r="11" spans="1:8" ht="13.5" customHeight="1">
      <c r="A11" s="25"/>
      <c r="B11" s="25"/>
      <c r="C11" s="25"/>
      <c r="D11" s="25"/>
      <c r="E11" s="25"/>
      <c r="F11" s="25"/>
      <c r="G11" s="6" t="s">
        <v>7</v>
      </c>
      <c r="H11" s="6"/>
    </row>
    <row r="12" spans="1:8" ht="142.5" customHeight="1">
      <c r="A12" s="101" t="s">
        <v>8</v>
      </c>
      <c r="B12" s="102" t="s">
        <v>519</v>
      </c>
      <c r="C12" s="102" t="s">
        <v>520</v>
      </c>
      <c r="D12" s="102" t="s">
        <v>261</v>
      </c>
      <c r="E12" s="34" t="s">
        <v>112</v>
      </c>
      <c r="F12" s="35" t="s">
        <v>521</v>
      </c>
      <c r="G12" s="35" t="s">
        <v>522</v>
      </c>
      <c r="H12" s="35" t="s">
        <v>114</v>
      </c>
    </row>
    <row r="13" spans="1:8" ht="12.75">
      <c r="A13" s="103"/>
      <c r="B13" s="104" t="s">
        <v>115</v>
      </c>
      <c r="C13" s="105"/>
      <c r="D13" s="105"/>
      <c r="E13" s="106">
        <f>SUM(E14+E19+E23+E27+E31+E33+E35+E37+E39)</f>
        <v>228005.4</v>
      </c>
      <c r="F13" s="106">
        <f>SUM(F14+F19+F23+F27+F31+F33+F35+F37+F39)</f>
        <v>228005.4</v>
      </c>
      <c r="G13" s="106">
        <f>SUM(G14+G19+G23+G27+G31+G33+G35+G37+G39)</f>
        <v>211714.1</v>
      </c>
      <c r="H13" s="106">
        <f aca="true" t="shared" si="0" ref="H13:H33">SUM(G13/F13*100)</f>
        <v>92.85486220940382</v>
      </c>
    </row>
    <row r="14" spans="1:8" ht="14.25" customHeight="1">
      <c r="A14" s="107">
        <v>1</v>
      </c>
      <c r="B14" s="39" t="s">
        <v>267</v>
      </c>
      <c r="C14" s="105" t="s">
        <v>268</v>
      </c>
      <c r="D14" s="105"/>
      <c r="E14" s="106">
        <f>SUM(E15+E16+E18+E17)</f>
        <v>38637.2</v>
      </c>
      <c r="F14" s="106">
        <f>SUM(F15+F16+F18+F17)</f>
        <v>38637.2</v>
      </c>
      <c r="G14" s="106">
        <f>SUM(G15+G16+G18+G17)</f>
        <v>38436.4</v>
      </c>
      <c r="H14" s="106">
        <f t="shared" si="0"/>
        <v>99.48029360305614</v>
      </c>
    </row>
    <row r="15" spans="1:8" ht="44.25" customHeight="1">
      <c r="A15" s="108"/>
      <c r="B15" s="49" t="s">
        <v>523</v>
      </c>
      <c r="C15" s="109" t="s">
        <v>268</v>
      </c>
      <c r="D15" s="109" t="s">
        <v>270</v>
      </c>
      <c r="E15" s="110">
        <v>1090.4</v>
      </c>
      <c r="F15" s="110">
        <v>1090.4</v>
      </c>
      <c r="G15" s="110">
        <v>1090.4</v>
      </c>
      <c r="H15" s="110">
        <f t="shared" si="0"/>
        <v>100</v>
      </c>
    </row>
    <row r="16" spans="1:8" ht="81" customHeight="1">
      <c r="A16" s="108"/>
      <c r="B16" s="49" t="s">
        <v>524</v>
      </c>
      <c r="C16" s="109" t="s">
        <v>268</v>
      </c>
      <c r="D16" s="109" t="s">
        <v>278</v>
      </c>
      <c r="E16" s="110">
        <v>16419.1</v>
      </c>
      <c r="F16" s="110">
        <v>16419.1</v>
      </c>
      <c r="G16" s="110">
        <v>16389.3</v>
      </c>
      <c r="H16" s="110">
        <f t="shared" si="0"/>
        <v>99.8185040592968</v>
      </c>
    </row>
    <row r="17" spans="1:8" ht="61.5" customHeight="1">
      <c r="A17" s="108"/>
      <c r="B17" s="49" t="s">
        <v>525</v>
      </c>
      <c r="C17" s="109" t="s">
        <v>268</v>
      </c>
      <c r="D17" s="109" t="s">
        <v>288</v>
      </c>
      <c r="E17" s="110">
        <v>146.6</v>
      </c>
      <c r="F17" s="110">
        <v>146.6</v>
      </c>
      <c r="G17" s="110">
        <v>146.6</v>
      </c>
      <c r="H17" s="110">
        <f t="shared" si="0"/>
        <v>100</v>
      </c>
    </row>
    <row r="18" spans="1:8" ht="18" customHeight="1">
      <c r="A18" s="108"/>
      <c r="B18" s="49" t="s">
        <v>293</v>
      </c>
      <c r="C18" s="109" t="s">
        <v>268</v>
      </c>
      <c r="D18" s="109" t="s">
        <v>294</v>
      </c>
      <c r="E18" s="110">
        <v>20981.1</v>
      </c>
      <c r="F18" s="110">
        <v>20981.1</v>
      </c>
      <c r="G18" s="110">
        <v>20810.1</v>
      </c>
      <c r="H18" s="110">
        <f t="shared" si="0"/>
        <v>99.18498076840585</v>
      </c>
    </row>
    <row r="19" spans="1:8" s="81" customFormat="1" ht="30" customHeight="1">
      <c r="A19" s="107">
        <v>2</v>
      </c>
      <c r="B19" s="39" t="s">
        <v>325</v>
      </c>
      <c r="C19" s="105" t="s">
        <v>326</v>
      </c>
      <c r="D19" s="105"/>
      <c r="E19" s="106">
        <f>SUM(E20:E22)</f>
        <v>7315.7</v>
      </c>
      <c r="F19" s="106">
        <f>SUM(F20:F22)</f>
        <v>7315.7</v>
      </c>
      <c r="G19" s="106">
        <f>SUM(G20+G22+G21)</f>
        <v>7315.3</v>
      </c>
      <c r="H19" s="106">
        <f t="shared" si="0"/>
        <v>99.99453230722966</v>
      </c>
    </row>
    <row r="20" spans="1:8" ht="57.75" customHeight="1">
      <c r="A20" s="108"/>
      <c r="B20" s="49" t="s">
        <v>327</v>
      </c>
      <c r="C20" s="109" t="s">
        <v>326</v>
      </c>
      <c r="D20" s="109" t="s">
        <v>328</v>
      </c>
      <c r="E20" s="110">
        <v>2124.2</v>
      </c>
      <c r="F20" s="110">
        <v>2124.2</v>
      </c>
      <c r="G20" s="110">
        <v>2124.3</v>
      </c>
      <c r="H20" s="110">
        <f t="shared" si="0"/>
        <v>100.00470765464647</v>
      </c>
    </row>
    <row r="21" spans="1:8" ht="16.5" customHeight="1">
      <c r="A21" s="108"/>
      <c r="B21" s="49" t="s">
        <v>333</v>
      </c>
      <c r="C21" s="109" t="s">
        <v>326</v>
      </c>
      <c r="D21" s="109" t="s">
        <v>334</v>
      </c>
      <c r="E21" s="110">
        <v>4268.3</v>
      </c>
      <c r="F21" s="110">
        <v>4268.3</v>
      </c>
      <c r="G21" s="110">
        <v>4267.8</v>
      </c>
      <c r="H21" s="110">
        <f t="shared" si="0"/>
        <v>99.98828573436731</v>
      </c>
    </row>
    <row r="22" spans="1:8" ht="48" customHeight="1">
      <c r="A22" s="108"/>
      <c r="B22" s="49" t="s">
        <v>339</v>
      </c>
      <c r="C22" s="109" t="s">
        <v>326</v>
      </c>
      <c r="D22" s="109" t="s">
        <v>340</v>
      </c>
      <c r="E22" s="110">
        <v>923.2</v>
      </c>
      <c r="F22" s="110">
        <v>923.2</v>
      </c>
      <c r="G22" s="110">
        <v>923.2</v>
      </c>
      <c r="H22" s="110">
        <f t="shared" si="0"/>
        <v>100</v>
      </c>
    </row>
    <row r="23" spans="1:8" ht="15.75" customHeight="1">
      <c r="A23" s="107">
        <v>3</v>
      </c>
      <c r="B23" s="39" t="s">
        <v>349</v>
      </c>
      <c r="C23" s="105" t="s">
        <v>278</v>
      </c>
      <c r="D23" s="105"/>
      <c r="E23" s="111">
        <f>SUM(E24:E26)</f>
        <v>59556.6</v>
      </c>
      <c r="F23" s="111">
        <f>SUM(F24:F26)</f>
        <v>59556.6</v>
      </c>
      <c r="G23" s="111">
        <f>SUM(G24:G26)</f>
        <v>54711.1</v>
      </c>
      <c r="H23" s="112">
        <f>G23/F23*100</f>
        <v>91.86404193657798</v>
      </c>
    </row>
    <row r="24" spans="1:8" ht="15" customHeight="1">
      <c r="A24" s="107"/>
      <c r="B24" s="49" t="s">
        <v>350</v>
      </c>
      <c r="C24" s="109" t="s">
        <v>278</v>
      </c>
      <c r="D24" s="109" t="s">
        <v>351</v>
      </c>
      <c r="E24" s="110">
        <v>501.3</v>
      </c>
      <c r="F24" s="110">
        <v>501.3</v>
      </c>
      <c r="G24" s="110">
        <v>501.3</v>
      </c>
      <c r="H24" s="110">
        <f>SUM(G24/F24*100)</f>
        <v>100</v>
      </c>
    </row>
    <row r="25" spans="1:8" ht="13.5" customHeight="1">
      <c r="A25" s="107"/>
      <c r="B25" s="49" t="s">
        <v>354</v>
      </c>
      <c r="C25" s="109" t="s">
        <v>278</v>
      </c>
      <c r="D25" s="109" t="s">
        <v>328</v>
      </c>
      <c r="E25" s="110">
        <v>48386.7</v>
      </c>
      <c r="F25" s="110">
        <v>48386.7</v>
      </c>
      <c r="G25" s="110">
        <v>43598.7</v>
      </c>
      <c r="H25" s="110">
        <f>SUM(G25/F25*100)</f>
        <v>90.10471885869464</v>
      </c>
    </row>
    <row r="26" spans="1:8" ht="29.25" customHeight="1">
      <c r="A26" s="107"/>
      <c r="B26" s="49" t="s">
        <v>362</v>
      </c>
      <c r="C26" s="109" t="s">
        <v>278</v>
      </c>
      <c r="D26" s="109" t="s">
        <v>363</v>
      </c>
      <c r="E26" s="110">
        <v>10668.6</v>
      </c>
      <c r="F26" s="110">
        <v>10668.6</v>
      </c>
      <c r="G26" s="110">
        <v>10611.1</v>
      </c>
      <c r="H26" s="110">
        <f>SUM(G26/F26*100)</f>
        <v>99.46103518737229</v>
      </c>
    </row>
    <row r="27" spans="1:8" ht="15.75" customHeight="1">
      <c r="A27" s="107">
        <v>4</v>
      </c>
      <c r="B27" s="39" t="s">
        <v>380</v>
      </c>
      <c r="C27" s="105" t="s">
        <v>381</v>
      </c>
      <c r="D27" s="105"/>
      <c r="E27" s="111">
        <f>SUM(E28:E30)</f>
        <v>59292.3</v>
      </c>
      <c r="F27" s="111">
        <f>SUM(F28:F30)</f>
        <v>59292.3</v>
      </c>
      <c r="G27" s="111">
        <f>SUM(G28:G30)</f>
        <v>51333.600000000006</v>
      </c>
      <c r="H27" s="113">
        <f>SUM(G27/F27*100)</f>
        <v>86.57717781229604</v>
      </c>
    </row>
    <row r="28" spans="1:8" ht="16.5" customHeight="1">
      <c r="A28" s="107"/>
      <c r="B28" s="49" t="s">
        <v>382</v>
      </c>
      <c r="C28" s="109" t="s">
        <v>381</v>
      </c>
      <c r="D28" s="109" t="s">
        <v>270</v>
      </c>
      <c r="E28" s="114">
        <v>15890.9</v>
      </c>
      <c r="F28" s="114">
        <v>15890.9</v>
      </c>
      <c r="G28" s="114">
        <v>7946.8</v>
      </c>
      <c r="H28" s="114">
        <f t="shared" si="0"/>
        <v>50.00849542820105</v>
      </c>
    </row>
    <row r="29" spans="1:8" ht="16.5" customHeight="1">
      <c r="A29" s="108"/>
      <c r="B29" s="49" t="s">
        <v>389</v>
      </c>
      <c r="C29" s="109" t="s">
        <v>381</v>
      </c>
      <c r="D29" s="109" t="s">
        <v>326</v>
      </c>
      <c r="E29" s="110">
        <v>28867.8</v>
      </c>
      <c r="F29" s="110">
        <v>28867.8</v>
      </c>
      <c r="G29" s="110">
        <v>28853.2</v>
      </c>
      <c r="H29" s="110">
        <f t="shared" si="0"/>
        <v>99.949424618433</v>
      </c>
    </row>
    <row r="30" spans="1:8" ht="33" customHeight="1">
      <c r="A30" s="108"/>
      <c r="B30" s="49" t="s">
        <v>413</v>
      </c>
      <c r="C30" s="109" t="s">
        <v>381</v>
      </c>
      <c r="D30" s="109" t="s">
        <v>381</v>
      </c>
      <c r="E30" s="110">
        <v>14533.6</v>
      </c>
      <c r="F30" s="110">
        <v>14533.6</v>
      </c>
      <c r="G30" s="110">
        <v>14533.6</v>
      </c>
      <c r="H30" s="110">
        <f t="shared" si="0"/>
        <v>100</v>
      </c>
    </row>
    <row r="31" spans="1:8" ht="16.5" customHeight="1">
      <c r="A31" s="115">
        <v>5</v>
      </c>
      <c r="B31" s="39" t="s">
        <v>419</v>
      </c>
      <c r="C31" s="105" t="s">
        <v>420</v>
      </c>
      <c r="D31" s="109"/>
      <c r="E31" s="113">
        <f>SUM(E32)</f>
        <v>1180.3</v>
      </c>
      <c r="F31" s="113">
        <f>SUM(F32)</f>
        <v>1180.3</v>
      </c>
      <c r="G31" s="113">
        <f>SUM(G32)</f>
        <v>1180.3</v>
      </c>
      <c r="H31" s="113">
        <f t="shared" si="0"/>
        <v>100</v>
      </c>
    </row>
    <row r="32" spans="1:8" ht="27.75" customHeight="1">
      <c r="A32" s="107"/>
      <c r="B32" s="49" t="s">
        <v>526</v>
      </c>
      <c r="C32" s="109" t="s">
        <v>420</v>
      </c>
      <c r="D32" s="109" t="s">
        <v>420</v>
      </c>
      <c r="E32" s="114">
        <v>1180.3</v>
      </c>
      <c r="F32" s="114">
        <v>1180.3</v>
      </c>
      <c r="G32" s="114">
        <v>1180.3</v>
      </c>
      <c r="H32" s="114">
        <f t="shared" si="0"/>
        <v>100</v>
      </c>
    </row>
    <row r="33" spans="1:8" ht="15.75" customHeight="1">
      <c r="A33" s="107">
        <v>6</v>
      </c>
      <c r="B33" s="39" t="s">
        <v>424</v>
      </c>
      <c r="C33" s="105" t="s">
        <v>351</v>
      </c>
      <c r="D33" s="105"/>
      <c r="E33" s="106">
        <f>SUM(E34)</f>
        <v>38776.5</v>
      </c>
      <c r="F33" s="106">
        <f>SUM(F34)</f>
        <v>38776.5</v>
      </c>
      <c r="G33" s="106">
        <f>SUM(G34)</f>
        <v>38597.8</v>
      </c>
      <c r="H33" s="106">
        <f t="shared" si="0"/>
        <v>99.53915386896703</v>
      </c>
    </row>
    <row r="34" spans="1:8" ht="14.25" customHeight="1">
      <c r="A34" s="107"/>
      <c r="B34" s="49" t="s">
        <v>425</v>
      </c>
      <c r="C34" s="109" t="s">
        <v>351</v>
      </c>
      <c r="D34" s="109" t="s">
        <v>268</v>
      </c>
      <c r="E34" s="114">
        <v>38776.5</v>
      </c>
      <c r="F34" s="114">
        <v>38776.5</v>
      </c>
      <c r="G34" s="114">
        <v>38597.8</v>
      </c>
      <c r="H34" s="114">
        <f>SUM(H35)</f>
        <v>63.32845494459545</v>
      </c>
    </row>
    <row r="35" spans="1:8" ht="12.75">
      <c r="A35" s="107">
        <v>7</v>
      </c>
      <c r="B35" s="39" t="s">
        <v>462</v>
      </c>
      <c r="C35" s="105" t="s">
        <v>334</v>
      </c>
      <c r="D35" s="109"/>
      <c r="E35" s="106">
        <f>SUM(E36)</f>
        <v>8131.1</v>
      </c>
      <c r="F35" s="106">
        <f>SUM(F36)</f>
        <v>8131.1</v>
      </c>
      <c r="G35" s="106">
        <f>SUM(G36)</f>
        <v>5149.3</v>
      </c>
      <c r="H35" s="106">
        <f aca="true" t="shared" si="1" ref="H35:H40">SUM(G35/F35*100)</f>
        <v>63.32845494459545</v>
      </c>
    </row>
    <row r="36" spans="1:8" ht="15" customHeight="1">
      <c r="A36" s="107"/>
      <c r="B36" s="49" t="s">
        <v>463</v>
      </c>
      <c r="C36" s="109" t="s">
        <v>334</v>
      </c>
      <c r="D36" s="109" t="s">
        <v>326</v>
      </c>
      <c r="E36" s="114">
        <v>8131.1</v>
      </c>
      <c r="F36" s="114">
        <v>8131.1</v>
      </c>
      <c r="G36" s="114">
        <v>5149.3</v>
      </c>
      <c r="H36" s="114">
        <f t="shared" si="1"/>
        <v>63.32845494459545</v>
      </c>
    </row>
    <row r="37" spans="1:8" ht="15.75" customHeight="1">
      <c r="A37" s="115">
        <v>8</v>
      </c>
      <c r="B37" s="39" t="s">
        <v>487</v>
      </c>
      <c r="C37" s="105" t="s">
        <v>488</v>
      </c>
      <c r="D37" s="109"/>
      <c r="E37" s="113">
        <f>SUM(E38)</f>
        <v>14252.5</v>
      </c>
      <c r="F37" s="113">
        <f>SUM(F38)</f>
        <v>14252.5</v>
      </c>
      <c r="G37" s="113">
        <f>SUM(G38)</f>
        <v>14127.1</v>
      </c>
      <c r="H37" s="113">
        <f t="shared" si="1"/>
        <v>99.1201543588844</v>
      </c>
    </row>
    <row r="38" spans="1:8" ht="16.5" customHeight="1">
      <c r="A38" s="115"/>
      <c r="B38" s="49" t="s">
        <v>489</v>
      </c>
      <c r="C38" s="109" t="s">
        <v>488</v>
      </c>
      <c r="D38" s="109" t="s">
        <v>268</v>
      </c>
      <c r="E38" s="114">
        <v>14252.5</v>
      </c>
      <c r="F38" s="114">
        <v>14252.5</v>
      </c>
      <c r="G38" s="114">
        <v>14127.1</v>
      </c>
      <c r="H38" s="114">
        <f t="shared" si="1"/>
        <v>99.1201543588844</v>
      </c>
    </row>
    <row r="39" spans="1:8" ht="17.25" customHeight="1">
      <c r="A39" s="115">
        <v>9</v>
      </c>
      <c r="B39" s="39" t="s">
        <v>527</v>
      </c>
      <c r="C39" s="105" t="s">
        <v>294</v>
      </c>
      <c r="D39" s="105"/>
      <c r="E39" s="106">
        <f>SUM(E40)</f>
        <v>863.2</v>
      </c>
      <c r="F39" s="106">
        <f>SUM(F40)</f>
        <v>863.2</v>
      </c>
      <c r="G39" s="106">
        <f>SUM(G40)</f>
        <v>863.2</v>
      </c>
      <c r="H39" s="106">
        <f t="shared" si="1"/>
        <v>100</v>
      </c>
    </row>
    <row r="40" spans="1:8" ht="33.75" customHeight="1">
      <c r="A40" s="115"/>
      <c r="B40" s="49" t="s">
        <v>528</v>
      </c>
      <c r="C40" s="109" t="s">
        <v>294</v>
      </c>
      <c r="D40" s="109" t="s">
        <v>268</v>
      </c>
      <c r="E40" s="114">
        <v>863.2</v>
      </c>
      <c r="F40" s="114">
        <v>863.2</v>
      </c>
      <c r="G40" s="114">
        <v>863.2</v>
      </c>
      <c r="H40" s="114">
        <f t="shared" si="1"/>
        <v>100</v>
      </c>
    </row>
    <row r="41" spans="1:8" ht="14.25" customHeight="1">
      <c r="A41" s="116"/>
      <c r="B41" s="117"/>
      <c r="C41" s="118"/>
      <c r="D41" s="118"/>
      <c r="E41" s="119"/>
      <c r="F41" s="119"/>
      <c r="G41" s="119"/>
      <c r="H41" s="119"/>
    </row>
    <row r="42" spans="1:8" ht="12.75" customHeight="1">
      <c r="A42" s="120"/>
      <c r="B42" s="121"/>
      <c r="C42" s="122"/>
      <c r="D42" s="122"/>
      <c r="E42" s="123"/>
      <c r="F42" s="123"/>
      <c r="G42" s="123"/>
      <c r="H42" s="123"/>
    </row>
    <row r="43" spans="1:8" ht="12.75">
      <c r="A43" s="24" t="s">
        <v>104</v>
      </c>
      <c r="B43" s="24"/>
      <c r="C43" s="24"/>
      <c r="D43" s="24"/>
      <c r="E43" s="24"/>
      <c r="F43" s="98"/>
      <c r="G43" s="98"/>
      <c r="H43" s="55"/>
    </row>
    <row r="44" spans="1:8" ht="12.75">
      <c r="A44" s="98" t="s">
        <v>105</v>
      </c>
      <c r="B44" s="98"/>
      <c r="C44" s="98"/>
      <c r="D44" s="98"/>
      <c r="E44" s="98"/>
      <c r="F44" s="98"/>
      <c r="G44" s="98"/>
      <c r="H44" s="55"/>
    </row>
    <row r="45" spans="1:8" ht="12.75">
      <c r="A45" s="98" t="s">
        <v>529</v>
      </c>
      <c r="B45" s="98"/>
      <c r="C45" s="98"/>
      <c r="D45" s="98"/>
      <c r="E45" s="98"/>
      <c r="F45" s="98"/>
      <c r="G45" s="98"/>
      <c r="H45" s="98"/>
    </row>
    <row r="46" spans="1:8" ht="12.75">
      <c r="A46" s="124"/>
      <c r="B46" s="125"/>
      <c r="C46" s="126"/>
      <c r="D46" s="126"/>
      <c r="E46" s="55"/>
      <c r="F46" s="55"/>
      <c r="G46" s="55"/>
      <c r="H46" s="55"/>
    </row>
    <row r="47" spans="1:8" ht="15" customHeight="1">
      <c r="A47" s="127"/>
      <c r="B47" s="127"/>
      <c r="C47" s="127"/>
      <c r="D47" s="127"/>
      <c r="E47" s="120"/>
      <c r="F47" s="128"/>
      <c r="G47" s="128"/>
      <c r="H47" s="128"/>
    </row>
    <row r="48" spans="1:8" ht="12.75">
      <c r="A48" s="129"/>
      <c r="B48" s="130"/>
      <c r="C48" s="131"/>
      <c r="D48" s="131"/>
      <c r="E48" s="132"/>
      <c r="F48" s="132"/>
      <c r="G48" s="132"/>
      <c r="H48" s="132"/>
    </row>
    <row r="49" spans="1:8" ht="12.75">
      <c r="A49" s="129"/>
      <c r="B49" s="130"/>
      <c r="C49" s="131"/>
      <c r="D49" s="131"/>
      <c r="E49" s="132"/>
      <c r="F49" s="132"/>
      <c r="G49" s="132"/>
      <c r="H49" s="132"/>
    </row>
    <row r="50" spans="1:8" ht="12.75">
      <c r="A50" s="129"/>
      <c r="B50" s="130"/>
      <c r="C50" s="131"/>
      <c r="D50" s="131"/>
      <c r="E50" s="132"/>
      <c r="F50" s="132"/>
      <c r="G50" s="132"/>
      <c r="H50" s="132"/>
    </row>
    <row r="51" spans="1:8" ht="12.75">
      <c r="A51" s="129"/>
      <c r="B51" s="130"/>
      <c r="C51" s="131"/>
      <c r="D51" s="131"/>
      <c r="E51" s="132"/>
      <c r="F51" s="132"/>
      <c r="G51" s="132"/>
      <c r="H51" s="132"/>
    </row>
    <row r="52" spans="1:8" ht="12.75">
      <c r="A52" s="129"/>
      <c r="B52" s="130"/>
      <c r="C52" s="131"/>
      <c r="D52" s="131"/>
      <c r="E52" s="132"/>
      <c r="F52" s="132"/>
      <c r="G52" s="132"/>
      <c r="H52" s="132"/>
    </row>
    <row r="53" spans="1:8" ht="12.75">
      <c r="A53" s="129"/>
      <c r="B53" s="130"/>
      <c r="C53" s="131"/>
      <c r="D53" s="131"/>
      <c r="E53" s="132"/>
      <c r="F53" s="132"/>
      <c r="G53" s="132"/>
      <c r="H53" s="132"/>
    </row>
    <row r="54" spans="1:8" ht="12.75">
      <c r="A54" s="129"/>
      <c r="B54" s="133"/>
      <c r="C54" s="131"/>
      <c r="D54" s="131"/>
      <c r="E54" s="132"/>
      <c r="F54" s="132"/>
      <c r="G54" s="132"/>
      <c r="H54" s="132"/>
    </row>
    <row r="55" spans="1:8" ht="12.75">
      <c r="A55" s="134"/>
      <c r="B55" s="134"/>
      <c r="C55" s="134"/>
      <c r="D55" s="134"/>
      <c r="E55" s="135"/>
      <c r="F55" s="135"/>
      <c r="G55" s="135"/>
      <c r="H55" s="135"/>
    </row>
    <row r="56" spans="1:8" ht="12.75">
      <c r="A56" s="134"/>
      <c r="B56" s="134"/>
      <c r="C56" s="134"/>
      <c r="D56" s="134"/>
      <c r="E56" s="134"/>
      <c r="F56" s="134"/>
      <c r="G56" s="134"/>
      <c r="H56" s="134"/>
    </row>
    <row r="57" spans="1:8" ht="12.75">
      <c r="A57" s="136"/>
      <c r="B57" s="136"/>
      <c r="C57" s="136"/>
      <c r="D57" s="136"/>
      <c r="E57" s="136"/>
      <c r="F57" s="136"/>
      <c r="G57" s="136"/>
      <c r="H57" s="136"/>
    </row>
    <row r="58" spans="1:8" ht="12.75">
      <c r="A58" s="136"/>
      <c r="B58" s="136"/>
      <c r="C58" s="136"/>
      <c r="D58" s="136"/>
      <c r="E58" s="136"/>
      <c r="F58" s="136"/>
      <c r="G58" s="136"/>
      <c r="H58" s="136"/>
    </row>
    <row r="59" spans="1:8" ht="12.75">
      <c r="A59" s="136"/>
      <c r="B59" s="136"/>
      <c r="C59" s="136"/>
      <c r="D59" s="136"/>
      <c r="E59" s="136"/>
      <c r="F59" s="136"/>
      <c r="G59" s="136"/>
      <c r="H59" s="136"/>
    </row>
    <row r="60" spans="1:8" ht="12.75">
      <c r="A60" s="136"/>
      <c r="B60" s="136"/>
      <c r="C60" s="136"/>
      <c r="D60" s="136"/>
      <c r="E60" s="136"/>
      <c r="F60" s="136"/>
      <c r="G60" s="136"/>
      <c r="H60" s="136"/>
    </row>
    <row r="61" spans="1:8" ht="12.75">
      <c r="A61" s="136"/>
      <c r="B61" s="136"/>
      <c r="C61" s="136"/>
      <c r="D61" s="136"/>
      <c r="E61" s="136"/>
      <c r="F61" s="136"/>
      <c r="G61" s="136"/>
      <c r="H61" s="136"/>
    </row>
    <row r="62" spans="1:8" ht="12.75">
      <c r="A62" s="136"/>
      <c r="B62" s="136"/>
      <c r="C62" s="136"/>
      <c r="D62" s="136"/>
      <c r="E62" s="136"/>
      <c r="F62" s="136"/>
      <c r="G62" s="136"/>
      <c r="H62" s="136"/>
    </row>
    <row r="63" spans="1:8" ht="12.75">
      <c r="A63" s="136"/>
      <c r="B63" s="136"/>
      <c r="C63" s="136"/>
      <c r="D63" s="136"/>
      <c r="E63" s="136"/>
      <c r="F63" s="136"/>
      <c r="G63" s="136"/>
      <c r="H63" s="136"/>
    </row>
    <row r="64" spans="1:8" ht="12.75">
      <c r="A64" s="136"/>
      <c r="B64" s="136"/>
      <c r="C64" s="136"/>
      <c r="D64" s="136"/>
      <c r="E64" s="136"/>
      <c r="F64" s="136"/>
      <c r="G64" s="136"/>
      <c r="H64" s="136"/>
    </row>
    <row r="65" spans="1:8" ht="12.75">
      <c r="A65" s="136"/>
      <c r="B65" s="136"/>
      <c r="C65" s="136"/>
      <c r="D65" s="136"/>
      <c r="E65" s="136"/>
      <c r="F65" s="136"/>
      <c r="G65" s="136"/>
      <c r="H65" s="136"/>
    </row>
    <row r="66" spans="1:8" ht="12.75">
      <c r="A66" s="136"/>
      <c r="B66" s="136"/>
      <c r="C66" s="136"/>
      <c r="D66" s="136"/>
      <c r="E66" s="136"/>
      <c r="F66" s="136"/>
      <c r="G66" s="136"/>
      <c r="H66" s="136"/>
    </row>
    <row r="67" spans="1:8" ht="12.75">
      <c r="A67" s="136"/>
      <c r="B67" s="136"/>
      <c r="C67" s="136"/>
      <c r="D67" s="136"/>
      <c r="E67" s="136"/>
      <c r="F67" s="136"/>
      <c r="G67" s="136"/>
      <c r="H67" s="136"/>
    </row>
    <row r="68" spans="1:8" ht="12.75">
      <c r="A68" s="136"/>
      <c r="B68" s="136"/>
      <c r="C68" s="136"/>
      <c r="D68" s="136"/>
      <c r="E68" s="136"/>
      <c r="F68" s="136"/>
      <c r="G68" s="136"/>
      <c r="H68" s="136"/>
    </row>
    <row r="69" spans="1:8" ht="12.75">
      <c r="A69" s="136"/>
      <c r="B69" s="136"/>
      <c r="C69" s="136"/>
      <c r="D69" s="136"/>
      <c r="E69" s="136"/>
      <c r="F69" s="136"/>
      <c r="G69" s="136"/>
      <c r="H69" s="136"/>
    </row>
    <row r="70" spans="1:8" ht="12.75">
      <c r="A70" s="136"/>
      <c r="B70" s="136"/>
      <c r="C70" s="136"/>
      <c r="D70" s="136"/>
      <c r="E70" s="136"/>
      <c r="F70" s="136"/>
      <c r="G70" s="136"/>
      <c r="H70" s="136"/>
    </row>
    <row r="71" spans="1:8" ht="12.75">
      <c r="A71" s="136"/>
      <c r="B71" s="136"/>
      <c r="C71" s="136"/>
      <c r="D71" s="136"/>
      <c r="E71" s="136"/>
      <c r="F71" s="136"/>
      <c r="G71" s="136"/>
      <c r="H71" s="136"/>
    </row>
    <row r="72" spans="1:8" ht="12.75">
      <c r="A72" s="136"/>
      <c r="B72" s="136"/>
      <c r="C72" s="136"/>
      <c r="D72" s="136"/>
      <c r="E72" s="136"/>
      <c r="F72" s="136"/>
      <c r="G72" s="136"/>
      <c r="H72" s="136"/>
    </row>
    <row r="73" spans="1:8" ht="12.75">
      <c r="A73" s="136"/>
      <c r="B73" s="136"/>
      <c r="C73" s="136"/>
      <c r="D73" s="136"/>
      <c r="E73" s="136"/>
      <c r="F73" s="136"/>
      <c r="G73" s="136"/>
      <c r="H73" s="136"/>
    </row>
    <row r="74" spans="1:8" ht="12.75">
      <c r="A74" s="136"/>
      <c r="B74" s="136"/>
      <c r="C74" s="136"/>
      <c r="D74" s="136"/>
      <c r="E74" s="136"/>
      <c r="F74" s="136"/>
      <c r="G74" s="136"/>
      <c r="H74" s="136"/>
    </row>
    <row r="75" spans="1:8" ht="12.75">
      <c r="A75" s="136"/>
      <c r="B75" s="136"/>
      <c r="C75" s="136"/>
      <c r="D75" s="136"/>
      <c r="E75" s="136"/>
      <c r="F75" s="136"/>
      <c r="G75" s="136"/>
      <c r="H75" s="136"/>
    </row>
    <row r="76" spans="1:8" ht="12.75">
      <c r="A76" s="136"/>
      <c r="B76" s="136"/>
      <c r="C76" s="136"/>
      <c r="D76" s="136"/>
      <c r="E76" s="136"/>
      <c r="F76" s="136"/>
      <c r="G76" s="136"/>
      <c r="H76" s="136"/>
    </row>
    <row r="77" spans="1:8" ht="12.75">
      <c r="A77" s="136"/>
      <c r="B77" s="136"/>
      <c r="C77" s="136"/>
      <c r="D77" s="136"/>
      <c r="E77" s="136"/>
      <c r="F77" s="136"/>
      <c r="G77" s="136"/>
      <c r="H77" s="136"/>
    </row>
    <row r="78" spans="1:8" ht="12.75">
      <c r="A78" s="136"/>
      <c r="B78" s="136"/>
      <c r="C78" s="136"/>
      <c r="D78" s="136"/>
      <c r="E78" s="136"/>
      <c r="F78" s="136"/>
      <c r="G78" s="136"/>
      <c r="H78" s="136"/>
    </row>
    <row r="79" spans="1:8" ht="12.75">
      <c r="A79" s="136"/>
      <c r="B79" s="136"/>
      <c r="C79" s="136"/>
      <c r="D79" s="136"/>
      <c r="E79" s="136"/>
      <c r="F79" s="136"/>
      <c r="G79" s="136"/>
      <c r="H79" s="136"/>
    </row>
    <row r="80" spans="1:8" ht="12.75">
      <c r="A80" s="136"/>
      <c r="B80" s="136"/>
      <c r="C80" s="136"/>
      <c r="D80" s="136"/>
      <c r="E80" s="136"/>
      <c r="F80" s="136"/>
      <c r="G80" s="136"/>
      <c r="H80" s="136"/>
    </row>
    <row r="81" spans="1:8" ht="12.75">
      <c r="A81" s="136"/>
      <c r="B81" s="136"/>
      <c r="C81" s="136"/>
      <c r="D81" s="136"/>
      <c r="E81" s="136"/>
      <c r="F81" s="136"/>
      <c r="G81" s="136"/>
      <c r="H81" s="136"/>
    </row>
    <row r="82" spans="1:8" ht="12.75">
      <c r="A82" s="136"/>
      <c r="B82" s="136"/>
      <c r="C82" s="136"/>
      <c r="D82" s="136"/>
      <c r="E82" s="136"/>
      <c r="F82" s="136"/>
      <c r="G82" s="136"/>
      <c r="H82" s="136"/>
    </row>
    <row r="83" spans="1:8" ht="12.75">
      <c r="A83" s="136"/>
      <c r="B83" s="136"/>
      <c r="C83" s="136"/>
      <c r="D83" s="136"/>
      <c r="E83" s="136"/>
      <c r="F83" s="136"/>
      <c r="G83" s="136"/>
      <c r="H83" s="136"/>
    </row>
    <row r="84" spans="1:8" ht="12.75">
      <c r="A84" s="136"/>
      <c r="B84" s="136"/>
      <c r="C84" s="136"/>
      <c r="D84" s="136"/>
      <c r="E84" s="136"/>
      <c r="F84" s="136"/>
      <c r="G84" s="136"/>
      <c r="H84" s="136"/>
    </row>
    <row r="85" spans="1:8" ht="12.75">
      <c r="A85" s="136"/>
      <c r="B85" s="136"/>
      <c r="C85" s="136"/>
      <c r="D85" s="136"/>
      <c r="E85" s="136"/>
      <c r="F85" s="136"/>
      <c r="G85" s="136"/>
      <c r="H85" s="136"/>
    </row>
    <row r="86" spans="1:8" ht="12.75">
      <c r="A86" s="136"/>
      <c r="B86" s="136"/>
      <c r="C86" s="136"/>
      <c r="D86" s="136"/>
      <c r="E86" s="136"/>
      <c r="F86" s="136"/>
      <c r="G86" s="136"/>
      <c r="H86" s="136"/>
    </row>
    <row r="87" spans="1:8" ht="12.75">
      <c r="A87" s="136"/>
      <c r="B87" s="136"/>
      <c r="C87" s="136"/>
      <c r="D87" s="136"/>
      <c r="E87" s="136"/>
      <c r="F87" s="136"/>
      <c r="G87" s="136"/>
      <c r="H87" s="136"/>
    </row>
    <row r="88" spans="1:8" ht="12.75">
      <c r="A88" s="136"/>
      <c r="B88" s="136"/>
      <c r="C88" s="136"/>
      <c r="D88" s="136"/>
      <c r="E88" s="136"/>
      <c r="F88" s="136"/>
      <c r="G88" s="136"/>
      <c r="H88" s="136"/>
    </row>
    <row r="89" spans="1:8" ht="12.75">
      <c r="A89" s="136"/>
      <c r="B89" s="136"/>
      <c r="C89" s="136"/>
      <c r="D89" s="136"/>
      <c r="E89" s="136"/>
      <c r="F89" s="136"/>
      <c r="G89" s="136"/>
      <c r="H89" s="136"/>
    </row>
    <row r="90" spans="1:8" ht="12.75">
      <c r="A90" s="136"/>
      <c r="B90" s="136"/>
      <c r="C90" s="136"/>
      <c r="D90" s="136"/>
      <c r="E90" s="136"/>
      <c r="F90" s="136"/>
      <c r="G90" s="136"/>
      <c r="H90" s="136"/>
    </row>
    <row r="91" spans="1:8" ht="12.75">
      <c r="A91" s="136"/>
      <c r="B91" s="136"/>
      <c r="C91" s="136"/>
      <c r="D91" s="136"/>
      <c r="E91" s="136"/>
      <c r="F91" s="136"/>
      <c r="G91" s="136"/>
      <c r="H91" s="136"/>
    </row>
    <row r="92" spans="1:8" ht="12.75">
      <c r="A92" s="136"/>
      <c r="B92" s="136"/>
      <c r="C92" s="136"/>
      <c r="D92" s="136"/>
      <c r="E92" s="136"/>
      <c r="F92" s="136"/>
      <c r="G92" s="136"/>
      <c r="H92" s="136"/>
    </row>
    <row r="93" spans="1:8" ht="12.75">
      <c r="A93" s="136"/>
      <c r="B93" s="136"/>
      <c r="C93" s="136"/>
      <c r="D93" s="136"/>
      <c r="E93" s="136"/>
      <c r="F93" s="136"/>
      <c r="G93" s="136"/>
      <c r="H93" s="136"/>
    </row>
    <row r="94" spans="1:8" ht="12.75">
      <c r="A94" s="136"/>
      <c r="B94" s="136"/>
      <c r="C94" s="136"/>
      <c r="D94" s="136"/>
      <c r="E94" s="136"/>
      <c r="F94" s="136"/>
      <c r="G94" s="136"/>
      <c r="H94" s="136"/>
    </row>
    <row r="95" spans="1:8" ht="12.75">
      <c r="A95" s="136"/>
      <c r="B95" s="136"/>
      <c r="C95" s="136"/>
      <c r="D95" s="136"/>
      <c r="E95" s="136"/>
      <c r="F95" s="136"/>
      <c r="G95" s="136"/>
      <c r="H95" s="136"/>
    </row>
    <row r="96" spans="1:8" ht="12.75">
      <c r="A96" s="136"/>
      <c r="B96" s="136"/>
      <c r="C96" s="136"/>
      <c r="D96" s="136"/>
      <c r="E96" s="136"/>
      <c r="F96" s="136"/>
      <c r="G96" s="136"/>
      <c r="H96" s="136"/>
    </row>
    <row r="97" spans="1:8" ht="12.75">
      <c r="A97" s="136"/>
      <c r="B97" s="136"/>
      <c r="C97" s="136"/>
      <c r="D97" s="136"/>
      <c r="E97" s="136"/>
      <c r="F97" s="136"/>
      <c r="G97" s="136"/>
      <c r="H97" s="136"/>
    </row>
    <row r="98" spans="1:8" ht="12.75">
      <c r="A98" s="136"/>
      <c r="B98" s="136"/>
      <c r="C98" s="136"/>
      <c r="D98" s="136"/>
      <c r="E98" s="136"/>
      <c r="F98" s="136"/>
      <c r="G98" s="136"/>
      <c r="H98" s="136"/>
    </row>
    <row r="99" spans="1:8" ht="12.75">
      <c r="A99" s="136"/>
      <c r="B99" s="136"/>
      <c r="C99" s="136"/>
      <c r="D99" s="136"/>
      <c r="E99" s="136"/>
      <c r="F99" s="136"/>
      <c r="G99" s="136"/>
      <c r="H99" s="136"/>
    </row>
    <row r="100" spans="1:8" ht="12.75">
      <c r="A100" s="136"/>
      <c r="B100" s="136"/>
      <c r="C100" s="136"/>
      <c r="D100" s="136"/>
      <c r="E100" s="136"/>
      <c r="F100" s="136"/>
      <c r="G100" s="136"/>
      <c r="H100" s="136"/>
    </row>
    <row r="101" spans="1:8" ht="12.75">
      <c r="A101" s="136"/>
      <c r="B101" s="136"/>
      <c r="C101" s="136"/>
      <c r="D101" s="136"/>
      <c r="E101" s="136"/>
      <c r="F101" s="136"/>
      <c r="G101" s="136"/>
      <c r="H101" s="136"/>
    </row>
    <row r="102" spans="1:8" ht="12.75">
      <c r="A102" s="136"/>
      <c r="B102" s="136"/>
      <c r="C102" s="136"/>
      <c r="D102" s="136"/>
      <c r="E102" s="136"/>
      <c r="F102" s="136"/>
      <c r="G102" s="136"/>
      <c r="H102" s="136"/>
    </row>
    <row r="103" spans="1:8" ht="12.75">
      <c r="A103" s="136"/>
      <c r="B103" s="136"/>
      <c r="C103" s="136"/>
      <c r="D103" s="136"/>
      <c r="E103" s="136"/>
      <c r="F103" s="136"/>
      <c r="G103" s="136"/>
      <c r="H103" s="136"/>
    </row>
    <row r="104" spans="1:8" ht="12.75">
      <c r="A104" s="136"/>
      <c r="B104" s="136"/>
      <c r="C104" s="136"/>
      <c r="D104" s="136"/>
      <c r="E104" s="136"/>
      <c r="F104" s="136"/>
      <c r="G104" s="136"/>
      <c r="H104" s="136"/>
    </row>
    <row r="105" spans="1:8" ht="12.75">
      <c r="A105" s="136"/>
      <c r="B105" s="136"/>
      <c r="C105" s="136"/>
      <c r="D105" s="136"/>
      <c r="E105" s="136"/>
      <c r="F105" s="136"/>
      <c r="G105" s="136"/>
      <c r="H105" s="136"/>
    </row>
    <row r="106" spans="1:8" ht="12.75">
      <c r="A106" s="136"/>
      <c r="B106" s="136"/>
      <c r="C106" s="136"/>
      <c r="D106" s="136"/>
      <c r="E106" s="136"/>
      <c r="F106" s="136"/>
      <c r="G106" s="136"/>
      <c r="H106" s="136"/>
    </row>
    <row r="107" spans="1:8" ht="12.75">
      <c r="A107" s="136"/>
      <c r="B107" s="136"/>
      <c r="C107" s="136"/>
      <c r="D107" s="136"/>
      <c r="E107" s="136"/>
      <c r="F107" s="136"/>
      <c r="G107" s="136"/>
      <c r="H107" s="136"/>
    </row>
    <row r="108" spans="1:8" ht="12.75">
      <c r="A108" s="136"/>
      <c r="B108" s="136"/>
      <c r="C108" s="136"/>
      <c r="D108" s="136"/>
      <c r="E108" s="136"/>
      <c r="F108" s="136"/>
      <c r="G108" s="136"/>
      <c r="H108" s="136"/>
    </row>
    <row r="109" spans="1:8" ht="12.75">
      <c r="A109" s="136"/>
      <c r="B109" s="136"/>
      <c r="C109" s="136"/>
      <c r="D109" s="136"/>
      <c r="E109" s="136"/>
      <c r="F109" s="136"/>
      <c r="G109" s="136"/>
      <c r="H109" s="136"/>
    </row>
    <row r="110" spans="1:8" ht="12.75">
      <c r="A110" s="136"/>
      <c r="B110" s="136"/>
      <c r="C110" s="136"/>
      <c r="D110" s="136"/>
      <c r="E110" s="136"/>
      <c r="F110" s="136"/>
      <c r="G110" s="136"/>
      <c r="H110" s="136"/>
    </row>
    <row r="111" spans="1:8" ht="12.75">
      <c r="A111" s="136"/>
      <c r="B111" s="136"/>
      <c r="C111" s="136"/>
      <c r="D111" s="136"/>
      <c r="E111" s="136"/>
      <c r="F111" s="136"/>
      <c r="G111" s="136"/>
      <c r="H111" s="136"/>
    </row>
    <row r="112" spans="1:8" ht="12.75">
      <c r="A112" s="136"/>
      <c r="B112" s="136"/>
      <c r="C112" s="136"/>
      <c r="D112" s="136"/>
      <c r="E112" s="136"/>
      <c r="F112" s="136"/>
      <c r="G112" s="136"/>
      <c r="H112" s="136"/>
    </row>
    <row r="113" spans="1:8" ht="12.75">
      <c r="A113" s="136"/>
      <c r="B113" s="136"/>
      <c r="C113" s="136"/>
      <c r="D113" s="136"/>
      <c r="E113" s="136"/>
      <c r="F113" s="136"/>
      <c r="G113" s="136"/>
      <c r="H113" s="136"/>
    </row>
    <row r="114" spans="1:8" ht="12.75">
      <c r="A114" s="136"/>
      <c r="B114" s="136"/>
      <c r="C114" s="136"/>
      <c r="D114" s="136"/>
      <c r="E114" s="136"/>
      <c r="F114" s="136"/>
      <c r="G114" s="136"/>
      <c r="H114" s="136"/>
    </row>
    <row r="115" spans="1:8" ht="12.75">
      <c r="A115" s="136"/>
      <c r="B115" s="136"/>
      <c r="C115" s="136"/>
      <c r="D115" s="136"/>
      <c r="E115" s="136"/>
      <c r="F115" s="136"/>
      <c r="G115" s="136"/>
      <c r="H115" s="136"/>
    </row>
    <row r="116" spans="1:8" ht="12.75">
      <c r="A116" s="136"/>
      <c r="B116" s="136"/>
      <c r="C116" s="136"/>
      <c r="D116" s="136"/>
      <c r="E116" s="136"/>
      <c r="F116" s="136"/>
      <c r="G116" s="136"/>
      <c r="H116" s="136"/>
    </row>
    <row r="117" spans="1:8" ht="12.75">
      <c r="A117" s="136"/>
      <c r="B117" s="136"/>
      <c r="C117" s="136"/>
      <c r="D117" s="136"/>
      <c r="E117" s="136"/>
      <c r="F117" s="136"/>
      <c r="G117" s="136"/>
      <c r="H117" s="136"/>
    </row>
    <row r="118" spans="1:8" ht="12.75">
      <c r="A118" s="136"/>
      <c r="B118" s="136"/>
      <c r="C118" s="136"/>
      <c r="D118" s="136"/>
      <c r="E118" s="136"/>
      <c r="F118" s="136"/>
      <c r="G118" s="136"/>
      <c r="H118" s="136"/>
    </row>
    <row r="119" spans="1:8" ht="12.75">
      <c r="A119" s="136"/>
      <c r="B119" s="136"/>
      <c r="C119" s="136"/>
      <c r="D119" s="136"/>
      <c r="E119" s="136"/>
      <c r="F119" s="136"/>
      <c r="G119" s="136"/>
      <c r="H119" s="136"/>
    </row>
    <row r="120" spans="1:8" ht="12.75">
      <c r="A120" s="136"/>
      <c r="B120" s="136"/>
      <c r="C120" s="136"/>
      <c r="D120" s="136"/>
      <c r="E120" s="136"/>
      <c r="F120" s="136"/>
      <c r="G120" s="136"/>
      <c r="H120" s="136"/>
    </row>
    <row r="121" spans="1:8" ht="12.75">
      <c r="A121" s="136"/>
      <c r="B121" s="136"/>
      <c r="C121" s="136"/>
      <c r="D121" s="136"/>
      <c r="E121" s="136"/>
      <c r="F121" s="136"/>
      <c r="G121" s="136"/>
      <c r="H121" s="136"/>
    </row>
    <row r="122" spans="1:8" ht="12.75">
      <c r="A122" s="136"/>
      <c r="B122" s="136"/>
      <c r="C122" s="136"/>
      <c r="D122" s="136"/>
      <c r="E122" s="136"/>
      <c r="F122" s="136"/>
      <c r="G122" s="136"/>
      <c r="H122" s="136"/>
    </row>
    <row r="123" spans="1:8" ht="12.75">
      <c r="A123" s="136"/>
      <c r="B123" s="136"/>
      <c r="C123" s="136"/>
      <c r="D123" s="136"/>
      <c r="E123" s="136"/>
      <c r="F123" s="136"/>
      <c r="G123" s="136"/>
      <c r="H123" s="136"/>
    </row>
    <row r="124" spans="1:8" ht="12.75">
      <c r="A124" s="136"/>
      <c r="B124" s="136"/>
      <c r="C124" s="136"/>
      <c r="D124" s="136"/>
      <c r="E124" s="136"/>
      <c r="F124" s="136"/>
      <c r="G124" s="136"/>
      <c r="H124" s="136"/>
    </row>
    <row r="125" spans="1:8" ht="12.75">
      <c r="A125" s="136"/>
      <c r="B125" s="136"/>
      <c r="C125" s="136"/>
      <c r="D125" s="136"/>
      <c r="E125" s="136"/>
      <c r="F125" s="136"/>
      <c r="G125" s="136"/>
      <c r="H125" s="136"/>
    </row>
    <row r="126" spans="1:8" ht="12.75">
      <c r="A126" s="136"/>
      <c r="B126" s="136"/>
      <c r="C126" s="136"/>
      <c r="D126" s="136"/>
      <c r="E126" s="136"/>
      <c r="F126" s="136"/>
      <c r="G126" s="136"/>
      <c r="H126" s="136"/>
    </row>
    <row r="127" spans="1:8" ht="12.75">
      <c r="A127" s="136"/>
      <c r="B127" s="136"/>
      <c r="C127" s="136"/>
      <c r="D127" s="136"/>
      <c r="E127" s="136"/>
      <c r="F127" s="136"/>
      <c r="G127" s="136"/>
      <c r="H127" s="136"/>
    </row>
    <row r="128" spans="1:8" ht="12.75">
      <c r="A128" s="136"/>
      <c r="B128" s="136"/>
      <c r="C128" s="136"/>
      <c r="D128" s="136"/>
      <c r="E128" s="136"/>
      <c r="F128" s="136"/>
      <c r="G128" s="136"/>
      <c r="H128" s="136"/>
    </row>
    <row r="129" spans="1:8" ht="12.75">
      <c r="A129" s="136"/>
      <c r="B129" s="136"/>
      <c r="C129" s="136"/>
      <c r="D129" s="136"/>
      <c r="E129" s="136"/>
      <c r="F129" s="136"/>
      <c r="G129" s="136"/>
      <c r="H129" s="136"/>
    </row>
    <row r="130" spans="1:8" ht="12.75">
      <c r="A130" s="136"/>
      <c r="B130" s="136"/>
      <c r="C130" s="136"/>
      <c r="D130" s="136"/>
      <c r="E130" s="136"/>
      <c r="F130" s="136"/>
      <c r="G130" s="136"/>
      <c r="H130" s="136"/>
    </row>
    <row r="131" spans="1:8" ht="12.75">
      <c r="A131" s="136"/>
      <c r="B131" s="136"/>
      <c r="C131" s="136"/>
      <c r="D131" s="136"/>
      <c r="E131" s="136"/>
      <c r="F131" s="136"/>
      <c r="G131" s="136"/>
      <c r="H131" s="136"/>
    </row>
    <row r="132" spans="1:8" ht="12.75">
      <c r="A132" s="136"/>
      <c r="B132" s="136"/>
      <c r="C132" s="136"/>
      <c r="D132" s="136"/>
      <c r="E132" s="136"/>
      <c r="F132" s="136"/>
      <c r="G132" s="136"/>
      <c r="H132" s="136"/>
    </row>
    <row r="133" spans="1:8" ht="12.75">
      <c r="A133" s="136"/>
      <c r="B133" s="136"/>
      <c r="C133" s="136"/>
      <c r="D133" s="136"/>
      <c r="E133" s="136"/>
      <c r="F133" s="136"/>
      <c r="G133" s="136"/>
      <c r="H133" s="136"/>
    </row>
    <row r="134" spans="1:8" ht="12.75">
      <c r="A134" s="136"/>
      <c r="B134" s="136"/>
      <c r="C134" s="136"/>
      <c r="D134" s="136"/>
      <c r="E134" s="136"/>
      <c r="F134" s="136"/>
      <c r="G134" s="136"/>
      <c r="H134" s="136"/>
    </row>
    <row r="135" spans="1:8" ht="12.75">
      <c r="A135" s="136"/>
      <c r="B135" s="136"/>
      <c r="C135" s="136"/>
      <c r="D135" s="136"/>
      <c r="E135" s="136"/>
      <c r="F135" s="136"/>
      <c r="G135" s="136"/>
      <c r="H135" s="136"/>
    </row>
    <row r="136" spans="1:8" ht="12.75">
      <c r="A136" s="136"/>
      <c r="B136" s="136"/>
      <c r="C136" s="136"/>
      <c r="D136" s="136"/>
      <c r="E136" s="136"/>
      <c r="F136" s="136"/>
      <c r="G136" s="136"/>
      <c r="H136" s="136"/>
    </row>
    <row r="137" spans="1:8" ht="12.75">
      <c r="A137" s="136"/>
      <c r="B137" s="136"/>
      <c r="C137" s="136"/>
      <c r="D137" s="136"/>
      <c r="E137" s="136"/>
      <c r="F137" s="136"/>
      <c r="G137" s="136"/>
      <c r="H137" s="136"/>
    </row>
    <row r="138" spans="1:8" ht="12.75">
      <c r="A138" s="136"/>
      <c r="B138" s="136"/>
      <c r="C138" s="136"/>
      <c r="D138" s="136"/>
      <c r="E138" s="136"/>
      <c r="F138" s="136"/>
      <c r="G138" s="136"/>
      <c r="H138" s="136"/>
    </row>
    <row r="139" spans="1:8" ht="12.75">
      <c r="A139" s="136"/>
      <c r="B139" s="136"/>
      <c r="C139" s="136"/>
      <c r="D139" s="136"/>
      <c r="E139" s="136"/>
      <c r="F139" s="136"/>
      <c r="G139" s="136"/>
      <c r="H139" s="136"/>
    </row>
    <row r="140" spans="1:8" ht="12.75">
      <c r="A140" s="136"/>
      <c r="B140" s="136"/>
      <c r="C140" s="136"/>
      <c r="D140" s="136"/>
      <c r="E140" s="136"/>
      <c r="F140" s="136"/>
      <c r="G140" s="136"/>
      <c r="H140" s="136"/>
    </row>
    <row r="141" spans="1:8" ht="12.75">
      <c r="A141" s="136"/>
      <c r="B141" s="136"/>
      <c r="C141" s="136"/>
      <c r="D141" s="136"/>
      <c r="E141" s="136"/>
      <c r="F141" s="136"/>
      <c r="G141" s="136"/>
      <c r="H141" s="136"/>
    </row>
    <row r="142" spans="1:8" ht="12.75">
      <c r="A142" s="136"/>
      <c r="B142" s="136"/>
      <c r="C142" s="136"/>
      <c r="D142" s="136"/>
      <c r="E142" s="136"/>
      <c r="F142" s="136"/>
      <c r="G142" s="136"/>
      <c r="H142" s="136"/>
    </row>
    <row r="143" spans="1:8" ht="12.75">
      <c r="A143" s="136"/>
      <c r="B143" s="136"/>
      <c r="C143" s="136"/>
      <c r="D143" s="136"/>
      <c r="E143" s="136"/>
      <c r="F143" s="136"/>
      <c r="G143" s="136"/>
      <c r="H143" s="136"/>
    </row>
    <row r="144" spans="1:8" ht="12.75">
      <c r="A144" s="136"/>
      <c r="B144" s="136"/>
      <c r="C144" s="136"/>
      <c r="D144" s="136"/>
      <c r="E144" s="136"/>
      <c r="F144" s="136"/>
      <c r="G144" s="136"/>
      <c r="H144" s="136"/>
    </row>
    <row r="145" spans="1:8" ht="12.75">
      <c r="A145" s="136"/>
      <c r="B145" s="136"/>
      <c r="C145" s="136"/>
      <c r="D145" s="136"/>
      <c r="E145" s="136"/>
      <c r="F145" s="136"/>
      <c r="G145" s="136"/>
      <c r="H145" s="136"/>
    </row>
    <row r="146" spans="1:8" ht="12.75">
      <c r="A146" s="136"/>
      <c r="B146" s="136"/>
      <c r="C146" s="136"/>
      <c r="D146" s="136"/>
      <c r="E146" s="136"/>
      <c r="F146" s="136"/>
      <c r="G146" s="136"/>
      <c r="H146" s="136"/>
    </row>
    <row r="147" spans="1:8" ht="12.75">
      <c r="A147" s="136"/>
      <c r="B147" s="136"/>
      <c r="C147" s="136"/>
      <c r="D147" s="136"/>
      <c r="E147" s="136"/>
      <c r="F147" s="136"/>
      <c r="G147" s="136"/>
      <c r="H147" s="136"/>
    </row>
    <row r="148" spans="1:8" ht="12.75">
      <c r="A148" s="136"/>
      <c r="B148" s="136"/>
      <c r="C148" s="136"/>
      <c r="D148" s="136"/>
      <c r="E148" s="136"/>
      <c r="F148" s="136"/>
      <c r="G148" s="136"/>
      <c r="H148" s="136"/>
    </row>
    <row r="149" spans="1:8" ht="12.75">
      <c r="A149" s="136"/>
      <c r="B149" s="136"/>
      <c r="C149" s="136"/>
      <c r="D149" s="136"/>
      <c r="E149" s="136"/>
      <c r="F149" s="136"/>
      <c r="G149" s="136"/>
      <c r="H149" s="136"/>
    </row>
    <row r="150" spans="1:8" ht="12.75">
      <c r="A150" s="136"/>
      <c r="B150" s="136"/>
      <c r="C150" s="136"/>
      <c r="D150" s="136"/>
      <c r="E150" s="136"/>
      <c r="F150" s="136"/>
      <c r="G150" s="136"/>
      <c r="H150" s="136"/>
    </row>
    <row r="151" spans="1:8" ht="12.75">
      <c r="A151" s="136"/>
      <c r="B151" s="136"/>
      <c r="C151" s="136"/>
      <c r="D151" s="136"/>
      <c r="E151" s="136"/>
      <c r="F151" s="136"/>
      <c r="G151" s="136"/>
      <c r="H151" s="136"/>
    </row>
    <row r="152" spans="1:8" ht="12.75">
      <c r="A152" s="136"/>
      <c r="B152" s="136"/>
      <c r="C152" s="136"/>
      <c r="D152" s="136"/>
      <c r="E152" s="136"/>
      <c r="F152" s="136"/>
      <c r="G152" s="136"/>
      <c r="H152" s="136"/>
    </row>
    <row r="153" spans="1:8" ht="12.75">
      <c r="A153" s="136"/>
      <c r="B153" s="136"/>
      <c r="C153" s="136"/>
      <c r="D153" s="136"/>
      <c r="E153" s="136"/>
      <c r="F153" s="136"/>
      <c r="G153" s="136"/>
      <c r="H153" s="136"/>
    </row>
    <row r="154" spans="1:8" ht="12.75">
      <c r="A154" s="136"/>
      <c r="B154" s="136"/>
      <c r="C154" s="136"/>
      <c r="D154" s="136"/>
      <c r="E154" s="136"/>
      <c r="F154" s="136"/>
      <c r="G154" s="136"/>
      <c r="H154" s="136"/>
    </row>
    <row r="155" spans="1:8" ht="12.75">
      <c r="A155" s="136"/>
      <c r="B155" s="136"/>
      <c r="C155" s="136"/>
      <c r="D155" s="136"/>
      <c r="E155" s="136"/>
      <c r="F155" s="136"/>
      <c r="G155" s="136"/>
      <c r="H155" s="136"/>
    </row>
    <row r="156" spans="1:8" ht="12.75">
      <c r="A156" s="136"/>
      <c r="B156" s="136"/>
      <c r="C156" s="136"/>
      <c r="D156" s="136"/>
      <c r="E156" s="136"/>
      <c r="F156" s="136"/>
      <c r="G156" s="136"/>
      <c r="H156" s="136"/>
    </row>
    <row r="157" spans="1:8" ht="12.75">
      <c r="A157" s="136"/>
      <c r="B157" s="136"/>
      <c r="C157" s="136"/>
      <c r="D157" s="136"/>
      <c r="E157" s="136"/>
      <c r="F157" s="136"/>
      <c r="G157" s="136"/>
      <c r="H157" s="136"/>
    </row>
    <row r="158" spans="1:8" ht="12.75">
      <c r="A158" s="136"/>
      <c r="B158" s="136"/>
      <c r="C158" s="136"/>
      <c r="D158" s="136"/>
      <c r="E158" s="136"/>
      <c r="F158" s="136"/>
      <c r="G158" s="136"/>
      <c r="H158" s="136"/>
    </row>
    <row r="159" spans="1:8" ht="12.75">
      <c r="A159" s="136"/>
      <c r="B159" s="136"/>
      <c r="C159" s="136"/>
      <c r="D159" s="136"/>
      <c r="E159" s="136"/>
      <c r="F159" s="136"/>
      <c r="G159" s="136"/>
      <c r="H159" s="136"/>
    </row>
    <row r="160" spans="1:8" ht="12.75">
      <c r="A160" s="136"/>
      <c r="B160" s="136"/>
      <c r="C160" s="136"/>
      <c r="D160" s="136"/>
      <c r="E160" s="136"/>
      <c r="F160" s="136"/>
      <c r="G160" s="136"/>
      <c r="H160" s="136"/>
    </row>
    <row r="161" spans="1:8" ht="12.75">
      <c r="A161" s="136"/>
      <c r="B161" s="136"/>
      <c r="C161" s="136"/>
      <c r="D161" s="136"/>
      <c r="E161" s="136"/>
      <c r="F161" s="136"/>
      <c r="G161" s="136"/>
      <c r="H161" s="136"/>
    </row>
    <row r="162" spans="1:8" ht="12.75">
      <c r="A162" s="136"/>
      <c r="B162" s="136"/>
      <c r="C162" s="136"/>
      <c r="D162" s="136"/>
      <c r="E162" s="136"/>
      <c r="F162" s="136"/>
      <c r="G162" s="136"/>
      <c r="H162" s="136"/>
    </row>
    <row r="163" spans="1:8" ht="12.75">
      <c r="A163" s="136"/>
      <c r="B163" s="136"/>
      <c r="C163" s="136"/>
      <c r="D163" s="136"/>
      <c r="E163" s="136"/>
      <c r="F163" s="136"/>
      <c r="G163" s="136"/>
      <c r="H163" s="136"/>
    </row>
    <row r="164" spans="1:8" ht="12.75">
      <c r="A164" s="136"/>
      <c r="B164" s="136"/>
      <c r="C164" s="136"/>
      <c r="D164" s="136"/>
      <c r="E164" s="136"/>
      <c r="F164" s="136"/>
      <c r="G164" s="136"/>
      <c r="H164" s="136"/>
    </row>
    <row r="165" spans="1:8" ht="12.75">
      <c r="A165" s="136"/>
      <c r="B165" s="136"/>
      <c r="C165" s="136"/>
      <c r="D165" s="136"/>
      <c r="E165" s="136"/>
      <c r="F165" s="136"/>
      <c r="G165" s="136"/>
      <c r="H165" s="136"/>
    </row>
    <row r="166" spans="1:8" ht="12.75">
      <c r="A166" s="136"/>
      <c r="B166" s="136"/>
      <c r="C166" s="136"/>
      <c r="D166" s="136"/>
      <c r="E166" s="136"/>
      <c r="F166" s="136"/>
      <c r="G166" s="136"/>
      <c r="H166" s="136"/>
    </row>
    <row r="167" spans="1:8" ht="12.75">
      <c r="A167" s="136"/>
      <c r="B167" s="136"/>
      <c r="C167" s="136"/>
      <c r="D167" s="136"/>
      <c r="E167" s="136"/>
      <c r="F167" s="136"/>
      <c r="G167" s="136"/>
      <c r="H167" s="136"/>
    </row>
    <row r="168" spans="1:8" ht="12.75">
      <c r="A168" s="136"/>
      <c r="B168" s="136"/>
      <c r="C168" s="136"/>
      <c r="D168" s="136"/>
      <c r="E168" s="136"/>
      <c r="F168" s="136"/>
      <c r="G168" s="136"/>
      <c r="H168" s="136"/>
    </row>
    <row r="169" spans="1:8" ht="12.75">
      <c r="A169" s="136"/>
      <c r="B169" s="136"/>
      <c r="C169" s="136"/>
      <c r="D169" s="136"/>
      <c r="E169" s="136"/>
      <c r="F169" s="136"/>
      <c r="G169" s="136"/>
      <c r="H169" s="136"/>
    </row>
    <row r="170" spans="1:8" ht="12.75">
      <c r="A170" s="136"/>
      <c r="B170" s="136"/>
      <c r="C170" s="136"/>
      <c r="D170" s="136"/>
      <c r="E170" s="136"/>
      <c r="F170" s="136"/>
      <c r="G170" s="136"/>
      <c r="H170" s="136"/>
    </row>
    <row r="171" spans="1:8" ht="12.75">
      <c r="A171" s="136"/>
      <c r="B171" s="136"/>
      <c r="C171" s="136"/>
      <c r="D171" s="136"/>
      <c r="E171" s="136"/>
      <c r="F171" s="136"/>
      <c r="G171" s="136"/>
      <c r="H171" s="136"/>
    </row>
    <row r="172" spans="1:8" ht="12.75">
      <c r="A172" s="136"/>
      <c r="B172" s="136"/>
      <c r="C172" s="136"/>
      <c r="D172" s="136"/>
      <c r="E172" s="136"/>
      <c r="F172" s="136"/>
      <c r="G172" s="136"/>
      <c r="H172" s="136"/>
    </row>
    <row r="173" spans="1:8" ht="12.75">
      <c r="A173" s="136"/>
      <c r="B173" s="136"/>
      <c r="C173" s="136"/>
      <c r="D173" s="136"/>
      <c r="E173" s="136"/>
      <c r="F173" s="136"/>
      <c r="G173" s="136"/>
      <c r="H173" s="136"/>
    </row>
  </sheetData>
  <sheetProtection selectLockedCells="1" selectUnlockedCells="1"/>
  <mergeCells count="15">
    <mergeCell ref="C1:H1"/>
    <mergeCell ref="C2:H2"/>
    <mergeCell ref="B3:H3"/>
    <mergeCell ref="C4:H4"/>
    <mergeCell ref="B5:H5"/>
    <mergeCell ref="G6:H6"/>
    <mergeCell ref="B7:G7"/>
    <mergeCell ref="A8:H8"/>
    <mergeCell ref="A9:H9"/>
    <mergeCell ref="G11:H11"/>
    <mergeCell ref="A43:E43"/>
    <mergeCell ref="A44:F44"/>
    <mergeCell ref="A45:H45"/>
    <mergeCell ref="A47:D47"/>
    <mergeCell ref="F47:H47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28">
      <selection activeCell="A29" sqref="A29"/>
    </sheetView>
  </sheetViews>
  <sheetFormatPr defaultColWidth="9.00390625" defaultRowHeight="12.75"/>
  <cols>
    <col min="1" max="1" width="45.375" style="0" customWidth="1"/>
    <col min="2" max="2" width="14.75390625" style="0" customWidth="1"/>
    <col min="3" max="4" width="7.875" style="0" customWidth="1"/>
    <col min="5" max="5" width="11.125" style="0" customWidth="1"/>
  </cols>
  <sheetData>
    <row r="1" spans="1:11" ht="12.75">
      <c r="A1" s="2" t="s">
        <v>530</v>
      </c>
      <c r="B1" s="2"/>
      <c r="C1" s="2"/>
      <c r="D1" s="2"/>
      <c r="E1" s="2"/>
      <c r="F1" s="137"/>
      <c r="G1" s="138"/>
      <c r="H1" s="138"/>
      <c r="I1" s="138"/>
      <c r="J1" s="138"/>
      <c r="K1" s="138"/>
    </row>
    <row r="2" spans="1:11" ht="18.75" customHeight="1">
      <c r="A2" s="30" t="s">
        <v>108</v>
      </c>
      <c r="B2" s="30"/>
      <c r="C2" s="30"/>
      <c r="D2" s="30"/>
      <c r="E2" s="30"/>
      <c r="F2" s="139"/>
      <c r="G2" s="139"/>
      <c r="H2" s="139"/>
      <c r="I2" s="139"/>
      <c r="J2" s="139"/>
      <c r="K2" s="139"/>
    </row>
    <row r="3" spans="1:11" ht="12.75">
      <c r="A3" s="2" t="s">
        <v>105</v>
      </c>
      <c r="B3" s="2"/>
      <c r="C3" s="2"/>
      <c r="D3" s="2"/>
      <c r="E3" s="2"/>
      <c r="F3" s="137"/>
      <c r="G3" s="138"/>
      <c r="H3" s="138"/>
      <c r="I3" s="138"/>
      <c r="J3" s="138"/>
      <c r="K3" s="138"/>
    </row>
    <row r="4" spans="1:11" ht="12.75">
      <c r="A4" s="2" t="s">
        <v>3</v>
      </c>
      <c r="B4" s="2"/>
      <c r="C4" s="2"/>
      <c r="D4" s="2"/>
      <c r="E4" s="2"/>
      <c r="F4" s="137"/>
      <c r="G4" s="137"/>
      <c r="H4" s="137"/>
      <c r="I4" s="137"/>
      <c r="J4" s="137"/>
      <c r="K4" s="137"/>
    </row>
    <row r="5" spans="1:11" ht="12.75">
      <c r="A5" s="2" t="s">
        <v>253</v>
      </c>
      <c r="B5" s="2"/>
      <c r="C5" s="2"/>
      <c r="D5" s="2"/>
      <c r="E5" s="2"/>
      <c r="F5" s="137"/>
      <c r="G5" s="137"/>
      <c r="H5" s="138"/>
      <c r="I5" s="138"/>
      <c r="J5" s="138"/>
      <c r="K5" s="138"/>
    </row>
    <row r="6" spans="1:11" ht="12" customHeight="1" hidden="1">
      <c r="A6" s="59"/>
      <c r="B6" s="59"/>
      <c r="C6" s="59"/>
      <c r="D6" s="59"/>
      <c r="E6" s="59"/>
      <c r="F6" s="137"/>
      <c r="G6" s="137"/>
      <c r="H6" s="138"/>
      <c r="I6" s="138"/>
      <c r="J6" s="138"/>
      <c r="K6" s="138"/>
    </row>
    <row r="7" spans="1:11" ht="19.5" customHeight="1">
      <c r="A7" s="100" t="s">
        <v>531</v>
      </c>
      <c r="B7" s="100"/>
      <c r="C7" s="100"/>
      <c r="D7" s="100"/>
      <c r="E7" s="100"/>
      <c r="F7" s="140"/>
      <c r="G7" s="140"/>
      <c r="H7" s="140"/>
      <c r="I7" s="98"/>
      <c r="J7" s="98"/>
      <c r="K7" s="98"/>
    </row>
    <row r="8" spans="1:11" ht="18.75" customHeight="1">
      <c r="A8" s="56" t="s">
        <v>532</v>
      </c>
      <c r="B8" s="56"/>
      <c r="C8" s="56"/>
      <c r="D8" s="56"/>
      <c r="E8" s="56"/>
      <c r="F8" s="141"/>
      <c r="G8" s="141"/>
      <c r="H8" s="141"/>
      <c r="I8" s="141"/>
      <c r="J8" s="141"/>
      <c r="K8" s="141"/>
    </row>
    <row r="9" spans="1:11" ht="36" customHeight="1">
      <c r="A9" s="56" t="s">
        <v>533</v>
      </c>
      <c r="B9" s="56"/>
      <c r="C9" s="56"/>
      <c r="D9" s="56"/>
      <c r="E9" s="56"/>
      <c r="F9" s="141"/>
      <c r="G9" s="141"/>
      <c r="H9" s="141"/>
      <c r="I9" s="141"/>
      <c r="J9" s="141"/>
      <c r="K9" s="141"/>
    </row>
    <row r="10" spans="1:11" ht="16.5" customHeight="1">
      <c r="A10" s="56" t="s">
        <v>256</v>
      </c>
      <c r="B10" s="56"/>
      <c r="C10" s="56"/>
      <c r="D10" s="56"/>
      <c r="E10" s="56"/>
      <c r="F10" s="141"/>
      <c r="G10" s="141"/>
      <c r="H10" s="141"/>
      <c r="I10" s="141"/>
      <c r="J10" s="141"/>
      <c r="K10" s="141"/>
    </row>
    <row r="11" spans="1:11" ht="14.25" customHeight="1" hidden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5.75" customHeight="1">
      <c r="A12" s="25"/>
      <c r="B12" s="25"/>
      <c r="C12" s="25"/>
      <c r="D12" s="25"/>
      <c r="E12" s="59" t="s">
        <v>257</v>
      </c>
      <c r="F12" s="25"/>
      <c r="G12" s="25"/>
      <c r="H12" s="25"/>
      <c r="I12" s="124"/>
      <c r="J12" s="25"/>
      <c r="K12" s="59"/>
    </row>
    <row r="13" spans="1:5" ht="41.25" customHeight="1">
      <c r="A13" s="142" t="s">
        <v>9</v>
      </c>
      <c r="B13" s="143" t="s">
        <v>10</v>
      </c>
      <c r="C13" s="143"/>
      <c r="D13" s="143"/>
      <c r="E13" s="142" t="s">
        <v>534</v>
      </c>
    </row>
    <row r="14" spans="1:5" ht="33.75" customHeight="1">
      <c r="A14" s="144" t="s">
        <v>535</v>
      </c>
      <c r="B14" s="145"/>
      <c r="C14" s="145"/>
      <c r="D14" s="145"/>
      <c r="E14" s="146">
        <f>SUM(E20+E15)</f>
        <v>8923.5</v>
      </c>
    </row>
    <row r="15" spans="1:5" ht="31.5" customHeight="1">
      <c r="A15" s="147" t="s">
        <v>536</v>
      </c>
      <c r="B15" s="148" t="s">
        <v>537</v>
      </c>
      <c r="C15" s="148"/>
      <c r="D15" s="148"/>
      <c r="E15" s="146">
        <v>0</v>
      </c>
    </row>
    <row r="16" spans="1:5" ht="30.75" customHeight="1">
      <c r="A16" s="149" t="s">
        <v>538</v>
      </c>
      <c r="B16" s="150" t="s">
        <v>539</v>
      </c>
      <c r="C16" s="150"/>
      <c r="D16" s="150"/>
      <c r="E16" s="151">
        <v>10000</v>
      </c>
    </row>
    <row r="17" spans="1:5" ht="48" customHeight="1">
      <c r="A17" s="149" t="s">
        <v>540</v>
      </c>
      <c r="B17" s="150" t="s">
        <v>541</v>
      </c>
      <c r="C17" s="150"/>
      <c r="D17" s="150"/>
      <c r="E17" s="151">
        <v>10000</v>
      </c>
    </row>
    <row r="18" spans="1:5" ht="32.25" customHeight="1">
      <c r="A18" s="149" t="s">
        <v>542</v>
      </c>
      <c r="B18" s="150" t="s">
        <v>543</v>
      </c>
      <c r="C18" s="150"/>
      <c r="D18" s="150"/>
      <c r="E18" s="151">
        <f>SUM(E19)</f>
        <v>10000</v>
      </c>
    </row>
    <row r="19" spans="1:5" ht="47.25" customHeight="1">
      <c r="A19" s="149" t="s">
        <v>544</v>
      </c>
      <c r="B19" s="150" t="s">
        <v>545</v>
      </c>
      <c r="C19" s="150"/>
      <c r="D19" s="150"/>
      <c r="E19" s="151">
        <v>10000</v>
      </c>
    </row>
    <row r="20" spans="1:5" ht="31.5" customHeight="1">
      <c r="A20" s="152" t="s">
        <v>546</v>
      </c>
      <c r="B20" s="153" t="s">
        <v>547</v>
      </c>
      <c r="C20" s="153"/>
      <c r="D20" s="153"/>
      <c r="E20" s="154">
        <f>SUM(E25-E24)</f>
        <v>8923.5</v>
      </c>
    </row>
    <row r="21" spans="1:5" ht="15.75" customHeight="1">
      <c r="A21" s="155" t="s">
        <v>548</v>
      </c>
      <c r="B21" s="156" t="s">
        <v>549</v>
      </c>
      <c r="C21" s="156"/>
      <c r="D21" s="156"/>
      <c r="E21" s="157">
        <f>SUM(E22)</f>
        <v>202790.6</v>
      </c>
    </row>
    <row r="22" spans="1:5" ht="31.5" customHeight="1">
      <c r="A22" s="155" t="s">
        <v>550</v>
      </c>
      <c r="B22" s="156" t="s">
        <v>551</v>
      </c>
      <c r="C22" s="156"/>
      <c r="D22" s="156"/>
      <c r="E22" s="157">
        <f>SUM(E23)</f>
        <v>202790.6</v>
      </c>
    </row>
    <row r="23" spans="1:5" ht="34.5" customHeight="1">
      <c r="A23" s="155" t="s">
        <v>552</v>
      </c>
      <c r="B23" s="156" t="s">
        <v>553</v>
      </c>
      <c r="C23" s="156"/>
      <c r="D23" s="156"/>
      <c r="E23" s="157">
        <f>SUM(E24)</f>
        <v>202790.6</v>
      </c>
    </row>
    <row r="24" spans="1:5" ht="33" customHeight="1">
      <c r="A24" s="155" t="s">
        <v>554</v>
      </c>
      <c r="B24" s="156" t="s">
        <v>555</v>
      </c>
      <c r="C24" s="156"/>
      <c r="D24" s="156"/>
      <c r="E24" s="158">
        <v>202790.6</v>
      </c>
    </row>
    <row r="25" spans="1:5" ht="15.75" customHeight="1">
      <c r="A25" s="155" t="s">
        <v>556</v>
      </c>
      <c r="B25" s="156" t="s">
        <v>557</v>
      </c>
      <c r="C25" s="156"/>
      <c r="D25" s="156"/>
      <c r="E25" s="157">
        <f>SUM(E26)</f>
        <v>211714.1</v>
      </c>
    </row>
    <row r="26" spans="1:5" ht="32.25" customHeight="1">
      <c r="A26" s="155" t="s">
        <v>558</v>
      </c>
      <c r="B26" s="156" t="s">
        <v>559</v>
      </c>
      <c r="C26" s="156"/>
      <c r="D26" s="156"/>
      <c r="E26" s="157">
        <f>SUM(E27)</f>
        <v>211714.1</v>
      </c>
    </row>
    <row r="27" spans="1:5" ht="31.5" customHeight="1">
      <c r="A27" s="155" t="s">
        <v>560</v>
      </c>
      <c r="B27" s="156" t="s">
        <v>561</v>
      </c>
      <c r="C27" s="156"/>
      <c r="D27" s="156"/>
      <c r="E27" s="157">
        <f>SUM(E28)</f>
        <v>211714.1</v>
      </c>
    </row>
    <row r="28" spans="1:5" ht="29.25" customHeight="1">
      <c r="A28" s="155" t="s">
        <v>562</v>
      </c>
      <c r="B28" s="156" t="s">
        <v>563</v>
      </c>
      <c r="C28" s="156"/>
      <c r="D28" s="156"/>
      <c r="E28" s="157">
        <v>211714.1</v>
      </c>
    </row>
    <row r="29" spans="1:5" ht="23.25" customHeight="1">
      <c r="A29" s="159"/>
      <c r="B29" s="159"/>
      <c r="C29" s="159"/>
      <c r="D29" s="159"/>
      <c r="E29" s="160"/>
    </row>
    <row r="30" spans="1:9" ht="23.25" customHeight="1">
      <c r="A30" s="97" t="s">
        <v>104</v>
      </c>
      <c r="B30" s="97"/>
      <c r="C30" s="97"/>
      <c r="D30" s="98"/>
      <c r="E30" s="98"/>
      <c r="F30" s="98"/>
      <c r="G30" s="25"/>
      <c r="H30" s="25"/>
      <c r="I30" s="25"/>
    </row>
    <row r="31" spans="1:9" ht="12.75">
      <c r="A31" s="97" t="s">
        <v>105</v>
      </c>
      <c r="B31" s="97"/>
      <c r="C31" s="97"/>
      <c r="D31" s="97"/>
      <c r="E31" s="97"/>
      <c r="F31" s="98"/>
      <c r="G31" s="25"/>
      <c r="H31" s="25"/>
      <c r="I31" s="25"/>
    </row>
    <row r="32" spans="1:9" ht="12.75">
      <c r="A32" s="97" t="s">
        <v>564</v>
      </c>
      <c r="B32" s="97"/>
      <c r="C32" s="97"/>
      <c r="D32" s="55" t="s">
        <v>106</v>
      </c>
      <c r="E32" s="55"/>
      <c r="F32" s="97"/>
      <c r="G32" s="2"/>
      <c r="H32" s="2"/>
      <c r="I32" s="2"/>
    </row>
    <row r="33" spans="1:5" ht="6" customHeight="1">
      <c r="A33" s="137"/>
      <c r="B33" s="137"/>
      <c r="C33" s="137"/>
      <c r="D33" s="137"/>
      <c r="E33" s="137"/>
    </row>
    <row r="34" spans="1:5" ht="12.75">
      <c r="A34" s="161"/>
      <c r="B34" s="162"/>
      <c r="C34" s="162"/>
      <c r="D34" s="163"/>
      <c r="E34" s="163"/>
    </row>
    <row r="35" spans="1:5" ht="12.75">
      <c r="A35" s="24"/>
      <c r="B35" s="24"/>
      <c r="C35" s="24"/>
      <c r="D35" s="24"/>
      <c r="E35" s="24"/>
    </row>
  </sheetData>
  <sheetProtection selectLockedCells="1" selectUnlockedCells="1"/>
  <mergeCells count="30">
    <mergeCell ref="A1:E1"/>
    <mergeCell ref="A2:E2"/>
    <mergeCell ref="A3:E3"/>
    <mergeCell ref="A4:E4"/>
    <mergeCell ref="A5:E5"/>
    <mergeCell ref="A7:E7"/>
    <mergeCell ref="I7:K7"/>
    <mergeCell ref="A8:E8"/>
    <mergeCell ref="A9:E9"/>
    <mergeCell ref="A10:E10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D32:E32"/>
    <mergeCell ref="G32:I32"/>
    <mergeCell ref="D34:E34"/>
    <mergeCell ref="A35:E35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7">
      <selection activeCell="K5" sqref="K5"/>
    </sheetView>
  </sheetViews>
  <sheetFormatPr defaultColWidth="9.00390625" defaultRowHeight="12.75"/>
  <cols>
    <col min="1" max="1" width="32.375" style="0" customWidth="1"/>
    <col min="4" max="4" width="11.75390625" style="0" customWidth="1"/>
    <col min="5" max="5" width="13.375" style="0" customWidth="1"/>
    <col min="6" max="6" width="11.125" style="0" customWidth="1"/>
  </cols>
  <sheetData>
    <row r="1" spans="1:6" ht="12.75">
      <c r="A1" s="2" t="s">
        <v>565</v>
      </c>
      <c r="B1" s="2"/>
      <c r="C1" s="2"/>
      <c r="D1" s="2"/>
      <c r="E1" s="2"/>
      <c r="F1" s="2"/>
    </row>
    <row r="2" spans="1:6" ht="12.75" customHeight="1">
      <c r="A2" s="30" t="s">
        <v>108</v>
      </c>
      <c r="B2" s="30"/>
      <c r="C2" s="30"/>
      <c r="D2" s="30"/>
      <c r="E2" s="30"/>
      <c r="F2" s="30"/>
    </row>
    <row r="3" spans="1:6" ht="12.75">
      <c r="A3" s="2" t="s">
        <v>105</v>
      </c>
      <c r="B3" s="2"/>
      <c r="C3" s="2"/>
      <c r="D3" s="2"/>
      <c r="E3" s="2"/>
      <c r="F3" s="2"/>
    </row>
    <row r="4" spans="1:6" ht="12.75">
      <c r="A4" s="2" t="s">
        <v>3</v>
      </c>
      <c r="B4" s="2"/>
      <c r="C4" s="2"/>
      <c r="D4" s="2"/>
      <c r="E4" s="2"/>
      <c r="F4" s="2"/>
    </row>
    <row r="5" spans="1:6" ht="12.75">
      <c r="A5" s="2" t="s">
        <v>253</v>
      </c>
      <c r="B5" s="2"/>
      <c r="C5" s="2"/>
      <c r="D5" s="2"/>
      <c r="E5" s="2"/>
      <c r="F5" s="2"/>
    </row>
    <row r="6" spans="1:6" ht="12" customHeight="1">
      <c r="A6" s="59"/>
      <c r="B6" s="59"/>
      <c r="C6" s="59"/>
      <c r="D6" s="59"/>
      <c r="E6" s="59"/>
      <c r="F6" s="59"/>
    </row>
    <row r="7" spans="1:6" ht="18.75" customHeight="1">
      <c r="A7" s="100" t="s">
        <v>531</v>
      </c>
      <c r="B7" s="100"/>
      <c r="C7" s="100"/>
      <c r="D7" s="100"/>
      <c r="E7" s="100"/>
      <c r="F7" s="100"/>
    </row>
    <row r="8" spans="1:6" ht="18.75" customHeight="1">
      <c r="A8" s="56" t="s">
        <v>532</v>
      </c>
      <c r="B8" s="56"/>
      <c r="C8" s="56"/>
      <c r="D8" s="56"/>
      <c r="E8" s="56"/>
      <c r="F8" s="56"/>
    </row>
    <row r="9" spans="1:6" ht="73.5" customHeight="1">
      <c r="A9" s="56" t="s">
        <v>566</v>
      </c>
      <c r="B9" s="56"/>
      <c r="C9" s="56"/>
      <c r="D9" s="56"/>
      <c r="E9" s="56"/>
      <c r="F9" s="56"/>
    </row>
    <row r="10" spans="1:6" ht="12.75" customHeight="1">
      <c r="A10" s="56" t="s">
        <v>256</v>
      </c>
      <c r="B10" s="56"/>
      <c r="C10" s="56"/>
      <c r="D10" s="56"/>
      <c r="E10" s="56"/>
      <c r="F10" s="56"/>
    </row>
    <row r="11" spans="1:6" ht="15" customHeight="1">
      <c r="A11" s="25"/>
      <c r="B11" s="25"/>
      <c r="C11" s="25"/>
      <c r="D11" s="25"/>
      <c r="E11" s="25"/>
      <c r="F11" s="59" t="s">
        <v>257</v>
      </c>
    </row>
    <row r="12" spans="1:6" ht="128.25" customHeight="1">
      <c r="A12" s="164" t="s">
        <v>9</v>
      </c>
      <c r="B12" s="165" t="s">
        <v>10</v>
      </c>
      <c r="C12" s="165"/>
      <c r="D12" s="165"/>
      <c r="E12" s="34" t="s">
        <v>112</v>
      </c>
      <c r="F12" s="164" t="s">
        <v>534</v>
      </c>
    </row>
    <row r="13" spans="1:6" ht="12.75">
      <c r="A13" s="166" t="s">
        <v>535</v>
      </c>
      <c r="B13" s="145"/>
      <c r="C13" s="145"/>
      <c r="D13" s="145"/>
      <c r="E13" s="146">
        <f>SUM(E19+E14)</f>
        <v>0</v>
      </c>
      <c r="F13" s="146">
        <f>SUM(F19+F14)</f>
        <v>8923.5</v>
      </c>
    </row>
    <row r="14" spans="1:6" ht="42.75" customHeight="1">
      <c r="A14" s="39" t="s">
        <v>536</v>
      </c>
      <c r="B14" s="148" t="s">
        <v>537</v>
      </c>
      <c r="C14" s="148"/>
      <c r="D14" s="148"/>
      <c r="E14" s="146">
        <v>0</v>
      </c>
      <c r="F14" s="146">
        <v>0</v>
      </c>
    </row>
    <row r="15" spans="1:6" ht="12.75" customHeight="1">
      <c r="A15" s="49" t="s">
        <v>538</v>
      </c>
      <c r="B15" s="150" t="s">
        <v>539</v>
      </c>
      <c r="C15" s="150"/>
      <c r="D15" s="150"/>
      <c r="E15" s="151">
        <v>10000</v>
      </c>
      <c r="F15" s="151">
        <v>10000</v>
      </c>
    </row>
    <row r="16" spans="1:6" ht="60" customHeight="1">
      <c r="A16" s="49" t="s">
        <v>540</v>
      </c>
      <c r="B16" s="150" t="s">
        <v>541</v>
      </c>
      <c r="C16" s="150"/>
      <c r="D16" s="150"/>
      <c r="E16" s="151">
        <v>10000</v>
      </c>
      <c r="F16" s="151">
        <v>10000</v>
      </c>
    </row>
    <row r="17" spans="1:6" ht="45" customHeight="1">
      <c r="A17" s="49" t="s">
        <v>542</v>
      </c>
      <c r="B17" s="150" t="s">
        <v>543</v>
      </c>
      <c r="C17" s="150"/>
      <c r="D17" s="150"/>
      <c r="E17" s="151">
        <f>SUM(E18)</f>
        <v>10000</v>
      </c>
      <c r="F17" s="151">
        <f>SUM(F18)</f>
        <v>10000</v>
      </c>
    </row>
    <row r="18" spans="1:6" ht="60" customHeight="1">
      <c r="A18" s="49" t="s">
        <v>544</v>
      </c>
      <c r="B18" s="150" t="s">
        <v>545</v>
      </c>
      <c r="C18" s="150"/>
      <c r="D18" s="150"/>
      <c r="E18" s="151">
        <v>10000</v>
      </c>
      <c r="F18" s="151">
        <v>10000</v>
      </c>
    </row>
    <row r="19" spans="1:6" ht="42.75" customHeight="1">
      <c r="A19" s="22" t="s">
        <v>546</v>
      </c>
      <c r="B19" s="153" t="s">
        <v>547</v>
      </c>
      <c r="C19" s="153"/>
      <c r="D19" s="153"/>
      <c r="E19" s="154">
        <f>SUM(E24-E23)</f>
        <v>0</v>
      </c>
      <c r="F19" s="154">
        <f>SUM(F24-F23)</f>
        <v>8923.5</v>
      </c>
    </row>
    <row r="20" spans="1:6" ht="30" customHeight="1">
      <c r="A20" s="13" t="s">
        <v>548</v>
      </c>
      <c r="B20" s="156" t="s">
        <v>549</v>
      </c>
      <c r="C20" s="156"/>
      <c r="D20" s="156"/>
      <c r="E20" s="157">
        <f aca="true" t="shared" si="0" ref="E20:F22">SUM(E21)</f>
        <v>131231.5</v>
      </c>
      <c r="F20" s="157">
        <f t="shared" si="0"/>
        <v>202790.6</v>
      </c>
    </row>
    <row r="21" spans="1:6" ht="30" customHeight="1">
      <c r="A21" s="13" t="s">
        <v>550</v>
      </c>
      <c r="B21" s="156" t="s">
        <v>551</v>
      </c>
      <c r="C21" s="156"/>
      <c r="D21" s="156"/>
      <c r="E21" s="157">
        <f t="shared" si="0"/>
        <v>131231.5</v>
      </c>
      <c r="F21" s="157">
        <f t="shared" si="0"/>
        <v>202790.6</v>
      </c>
    </row>
    <row r="22" spans="1:6" ht="30" customHeight="1">
      <c r="A22" s="13" t="s">
        <v>552</v>
      </c>
      <c r="B22" s="156" t="s">
        <v>553</v>
      </c>
      <c r="C22" s="156"/>
      <c r="D22" s="156"/>
      <c r="E22" s="157">
        <f t="shared" si="0"/>
        <v>131231.5</v>
      </c>
      <c r="F22" s="157">
        <f t="shared" si="0"/>
        <v>202790.6</v>
      </c>
    </row>
    <row r="23" spans="1:6" ht="45" customHeight="1">
      <c r="A23" s="13" t="s">
        <v>554</v>
      </c>
      <c r="B23" s="156" t="s">
        <v>555</v>
      </c>
      <c r="C23" s="156"/>
      <c r="D23" s="156"/>
      <c r="E23" s="158">
        <v>131231.5</v>
      </c>
      <c r="F23" s="158">
        <v>202790.6</v>
      </c>
    </row>
    <row r="24" spans="1:6" ht="30" customHeight="1">
      <c r="A24" s="13" t="s">
        <v>556</v>
      </c>
      <c r="B24" s="156" t="s">
        <v>557</v>
      </c>
      <c r="C24" s="156"/>
      <c r="D24" s="156"/>
      <c r="E24" s="157">
        <f aca="true" t="shared" si="1" ref="E24:F26">SUM(E25)</f>
        <v>131231.5</v>
      </c>
      <c r="F24" s="157">
        <f t="shared" si="1"/>
        <v>211714.1</v>
      </c>
    </row>
    <row r="25" spans="1:6" ht="30" customHeight="1">
      <c r="A25" s="13" t="s">
        <v>558</v>
      </c>
      <c r="B25" s="156" t="s">
        <v>559</v>
      </c>
      <c r="C25" s="156"/>
      <c r="D25" s="156"/>
      <c r="E25" s="157">
        <f t="shared" si="1"/>
        <v>131231.5</v>
      </c>
      <c r="F25" s="157">
        <f t="shared" si="1"/>
        <v>211714.1</v>
      </c>
    </row>
    <row r="26" spans="1:6" ht="12.75" customHeight="1">
      <c r="A26" s="13" t="s">
        <v>560</v>
      </c>
      <c r="B26" s="156" t="s">
        <v>561</v>
      </c>
      <c r="C26" s="156"/>
      <c r="D26" s="156"/>
      <c r="E26" s="157">
        <f t="shared" si="1"/>
        <v>131231.5</v>
      </c>
      <c r="F26" s="157">
        <f t="shared" si="1"/>
        <v>211714.1</v>
      </c>
    </row>
    <row r="27" spans="1:6" ht="45" customHeight="1">
      <c r="A27" s="13" t="s">
        <v>562</v>
      </c>
      <c r="B27" s="156" t="s">
        <v>563</v>
      </c>
      <c r="C27" s="156"/>
      <c r="D27" s="156"/>
      <c r="E27" s="157">
        <v>131231.5</v>
      </c>
      <c r="F27" s="157">
        <v>211714.1</v>
      </c>
    </row>
    <row r="28" spans="1:6" ht="12.75">
      <c r="A28" s="167"/>
      <c r="B28" s="168"/>
      <c r="C28" s="168"/>
      <c r="D28" s="168"/>
      <c r="E28" s="160"/>
      <c r="F28" s="160"/>
    </row>
    <row r="29" spans="1:6" ht="12.75">
      <c r="A29" s="159"/>
      <c r="B29" s="159"/>
      <c r="C29" s="159"/>
      <c r="D29" s="159"/>
      <c r="E29" s="159"/>
      <c r="F29" s="160"/>
    </row>
    <row r="30" spans="1:6" ht="12.75">
      <c r="A30" s="97" t="s">
        <v>104</v>
      </c>
      <c r="B30" s="97"/>
      <c r="C30" s="97"/>
      <c r="D30" s="98"/>
      <c r="E30" s="98"/>
      <c r="F30" s="98"/>
    </row>
    <row r="31" spans="1:6" ht="12.75">
      <c r="A31" s="97" t="s">
        <v>105</v>
      </c>
      <c r="B31" s="97"/>
      <c r="C31" s="97"/>
      <c r="D31" s="97"/>
      <c r="E31" s="97"/>
      <c r="F31" s="97"/>
    </row>
    <row r="32" spans="1:6" ht="12.75">
      <c r="A32" s="97" t="s">
        <v>564</v>
      </c>
      <c r="B32" s="97"/>
      <c r="C32" s="97"/>
      <c r="D32" s="2" t="s">
        <v>106</v>
      </c>
      <c r="E32" s="2"/>
      <c r="F32" s="2"/>
    </row>
    <row r="34" spans="1:6" ht="12.75">
      <c r="A34" s="28"/>
      <c r="B34" s="28"/>
      <c r="C34" s="28"/>
      <c r="E34" s="54"/>
      <c r="F34" s="54"/>
    </row>
  </sheetData>
  <sheetProtection selectLockedCells="1" selectUnlockedCells="1"/>
  <mergeCells count="28">
    <mergeCell ref="A1:F1"/>
    <mergeCell ref="A2:F2"/>
    <mergeCell ref="A3:F3"/>
    <mergeCell ref="A4:F4"/>
    <mergeCell ref="A5:F5"/>
    <mergeCell ref="A7:F7"/>
    <mergeCell ref="A8:F8"/>
    <mergeCell ref="A9:F9"/>
    <mergeCell ref="A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D32:F32"/>
    <mergeCell ref="A34:C34"/>
    <mergeCell ref="E34:F34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8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3.25390625" style="0" customWidth="1"/>
    <col min="2" max="2" width="8.375" style="0" customWidth="1"/>
    <col min="3" max="3" width="31.625" style="0" customWidth="1"/>
    <col min="4" max="4" width="13.75390625" style="0" customWidth="1"/>
    <col min="5" max="5" width="10.75390625" style="0" customWidth="1"/>
    <col min="6" max="6" width="10.125" style="0" customWidth="1"/>
    <col min="7" max="7" width="10.25390625" style="0" customWidth="1"/>
  </cols>
  <sheetData>
    <row r="1" spans="1:7" ht="12.75">
      <c r="A1" s="2" t="s">
        <v>567</v>
      </c>
      <c r="B1" s="2"/>
      <c r="C1" s="2"/>
      <c r="D1" s="2"/>
      <c r="E1" s="2"/>
      <c r="F1" s="2"/>
      <c r="G1" s="2"/>
    </row>
    <row r="2" spans="1:7" ht="15.75" customHeight="1">
      <c r="A2" s="30" t="s">
        <v>108</v>
      </c>
      <c r="B2" s="30"/>
      <c r="C2" s="30"/>
      <c r="D2" s="30"/>
      <c r="E2" s="30"/>
      <c r="F2" s="30"/>
      <c r="G2" s="30"/>
    </row>
    <row r="3" spans="1:7" ht="12.75">
      <c r="A3" s="2" t="s">
        <v>105</v>
      </c>
      <c r="B3" s="2"/>
      <c r="C3" s="2"/>
      <c r="D3" s="2"/>
      <c r="E3" s="2"/>
      <c r="F3" s="2"/>
      <c r="G3" s="2"/>
    </row>
    <row r="4" spans="1:7" ht="12.75">
      <c r="A4" s="2" t="s">
        <v>3</v>
      </c>
      <c r="B4" s="2"/>
      <c r="C4" s="2"/>
      <c r="D4" s="2"/>
      <c r="E4" s="2"/>
      <c r="F4" s="2"/>
      <c r="G4" s="2"/>
    </row>
    <row r="5" spans="1:7" ht="18" customHeight="1">
      <c r="A5" s="2" t="s">
        <v>253</v>
      </c>
      <c r="B5" s="2"/>
      <c r="C5" s="2"/>
      <c r="D5" s="2"/>
      <c r="E5" s="2"/>
      <c r="F5" s="2"/>
      <c r="G5" s="2"/>
    </row>
    <row r="6" spans="1:5" ht="15" customHeight="1">
      <c r="A6" s="59"/>
      <c r="B6" s="59"/>
      <c r="C6" s="59"/>
      <c r="D6" s="59"/>
      <c r="E6" s="59"/>
    </row>
    <row r="7" spans="1:7" ht="16.5" customHeight="1">
      <c r="A7" s="100" t="s">
        <v>254</v>
      </c>
      <c r="B7" s="100"/>
      <c r="C7" s="100"/>
      <c r="D7" s="100"/>
      <c r="E7" s="100"/>
      <c r="F7" s="100"/>
      <c r="G7" s="100"/>
    </row>
    <row r="8" spans="1:7" ht="15.75" customHeight="1">
      <c r="A8" s="56" t="s">
        <v>564</v>
      </c>
      <c r="B8" s="56"/>
      <c r="C8" s="56"/>
      <c r="D8" s="56"/>
      <c r="E8" s="56"/>
      <c r="F8" s="56"/>
      <c r="G8" s="56"/>
    </row>
    <row r="9" spans="1:7" ht="15.75" customHeight="1">
      <c r="A9" s="56" t="s">
        <v>568</v>
      </c>
      <c r="B9" s="56"/>
      <c r="C9" s="56"/>
      <c r="D9" s="56"/>
      <c r="E9" s="56"/>
      <c r="F9" s="56"/>
      <c r="G9" s="56"/>
    </row>
    <row r="10" spans="1:7" ht="16.5" customHeight="1">
      <c r="A10" s="56" t="s">
        <v>256</v>
      </c>
      <c r="B10" s="56"/>
      <c r="C10" s="56"/>
      <c r="D10" s="56"/>
      <c r="E10" s="56"/>
      <c r="F10" s="56"/>
      <c r="G10" s="56"/>
    </row>
    <row r="11" spans="1:7" ht="21.75" customHeight="1">
      <c r="A11" s="25"/>
      <c r="B11" s="25"/>
      <c r="C11" s="25"/>
      <c r="D11" s="169" t="s">
        <v>257</v>
      </c>
      <c r="E11" s="169"/>
      <c r="F11" s="169"/>
      <c r="G11" s="169"/>
    </row>
    <row r="12" spans="1:7" ht="129" customHeight="1">
      <c r="A12" s="101" t="s">
        <v>8</v>
      </c>
      <c r="B12" s="102" t="s">
        <v>569</v>
      </c>
      <c r="C12" s="170" t="s">
        <v>570</v>
      </c>
      <c r="D12" s="34" t="s">
        <v>112</v>
      </c>
      <c r="E12" s="35" t="s">
        <v>521</v>
      </c>
      <c r="F12" s="35" t="s">
        <v>522</v>
      </c>
      <c r="G12" s="35" t="s">
        <v>114</v>
      </c>
    </row>
    <row r="13" spans="1:7" s="94" customFormat="1" ht="102" customHeight="1">
      <c r="A13" s="171">
        <v>1</v>
      </c>
      <c r="B13" s="171">
        <v>7959001</v>
      </c>
      <c r="C13" s="13" t="s">
        <v>571</v>
      </c>
      <c r="D13" s="172">
        <v>1501.2</v>
      </c>
      <c r="E13" s="172">
        <v>1501.2</v>
      </c>
      <c r="F13" s="173">
        <v>1501.2</v>
      </c>
      <c r="G13" s="172">
        <f>SUM(F13*100/E13)</f>
        <v>100</v>
      </c>
    </row>
    <row r="14" spans="1:7" s="94" customFormat="1" ht="120" customHeight="1">
      <c r="A14" s="174">
        <v>2</v>
      </c>
      <c r="B14" s="174">
        <v>7959002</v>
      </c>
      <c r="C14" s="13" t="s">
        <v>572</v>
      </c>
      <c r="D14" s="172">
        <v>1536.6</v>
      </c>
      <c r="E14" s="172">
        <v>1536.6</v>
      </c>
      <c r="F14" s="173">
        <v>1536.6</v>
      </c>
      <c r="G14" s="172">
        <f aca="true" t="shared" si="0" ref="G14:G45">SUM(F14*100/E14)</f>
        <v>100</v>
      </c>
    </row>
    <row r="15" spans="1:7" s="94" customFormat="1" ht="87.75" customHeight="1">
      <c r="A15" s="174">
        <v>3</v>
      </c>
      <c r="B15" s="174">
        <v>7959003</v>
      </c>
      <c r="C15" s="13" t="s">
        <v>573</v>
      </c>
      <c r="D15" s="172">
        <v>5661</v>
      </c>
      <c r="E15" s="172">
        <v>5661</v>
      </c>
      <c r="F15" s="173">
        <v>5656.5</v>
      </c>
      <c r="G15" s="172">
        <f t="shared" si="0"/>
        <v>99.92050874403816</v>
      </c>
    </row>
    <row r="16" spans="1:7" s="94" customFormat="1" ht="102.75" customHeight="1">
      <c r="A16" s="174">
        <v>4</v>
      </c>
      <c r="B16" s="174">
        <v>7959004</v>
      </c>
      <c r="C16" s="13" t="s">
        <v>574</v>
      </c>
      <c r="D16" s="172">
        <v>1180.3</v>
      </c>
      <c r="E16" s="172">
        <v>1180.3</v>
      </c>
      <c r="F16" s="173">
        <v>1180.3</v>
      </c>
      <c r="G16" s="172">
        <f t="shared" si="0"/>
        <v>100</v>
      </c>
    </row>
    <row r="17" spans="1:7" s="94" customFormat="1" ht="103.5" customHeight="1">
      <c r="A17" s="171">
        <v>5</v>
      </c>
      <c r="B17" s="174">
        <v>7959005</v>
      </c>
      <c r="C17" s="13" t="s">
        <v>575</v>
      </c>
      <c r="D17" s="172">
        <v>299</v>
      </c>
      <c r="E17" s="172">
        <v>299</v>
      </c>
      <c r="F17" s="173">
        <v>299</v>
      </c>
      <c r="G17" s="172">
        <f t="shared" si="0"/>
        <v>100</v>
      </c>
    </row>
    <row r="18" spans="1:7" s="94" customFormat="1" ht="117" customHeight="1">
      <c r="A18" s="171">
        <v>6</v>
      </c>
      <c r="B18" s="174">
        <v>7959006</v>
      </c>
      <c r="C18" s="13" t="s">
        <v>576</v>
      </c>
      <c r="D18" s="172">
        <v>141</v>
      </c>
      <c r="E18" s="172">
        <v>141</v>
      </c>
      <c r="F18" s="173">
        <v>141</v>
      </c>
      <c r="G18" s="172">
        <f t="shared" si="0"/>
        <v>100</v>
      </c>
    </row>
    <row r="19" spans="1:7" s="94" customFormat="1" ht="120.75" customHeight="1">
      <c r="A19" s="171">
        <v>7</v>
      </c>
      <c r="B19" s="174">
        <v>7959010</v>
      </c>
      <c r="C19" s="49" t="s">
        <v>577</v>
      </c>
      <c r="D19" s="172">
        <v>979.2</v>
      </c>
      <c r="E19" s="172">
        <v>979.2</v>
      </c>
      <c r="F19" s="173">
        <v>979.2</v>
      </c>
      <c r="G19" s="172">
        <f t="shared" si="0"/>
        <v>100</v>
      </c>
    </row>
    <row r="20" spans="1:7" s="94" customFormat="1" ht="43.5" customHeight="1">
      <c r="A20" s="171">
        <v>8</v>
      </c>
      <c r="B20" s="174">
        <v>7959011</v>
      </c>
      <c r="C20" s="13" t="s">
        <v>578</v>
      </c>
      <c r="D20" s="172">
        <v>2574</v>
      </c>
      <c r="E20" s="172">
        <v>2574</v>
      </c>
      <c r="F20" s="173">
        <v>2574</v>
      </c>
      <c r="G20" s="172">
        <f t="shared" si="0"/>
        <v>100</v>
      </c>
    </row>
    <row r="21" spans="1:7" s="94" customFormat="1" ht="45" customHeight="1">
      <c r="A21" s="171">
        <v>9</v>
      </c>
      <c r="B21" s="174">
        <v>7959012</v>
      </c>
      <c r="C21" s="13" t="s">
        <v>579</v>
      </c>
      <c r="D21" s="172">
        <v>694.3</v>
      </c>
      <c r="E21" s="172">
        <v>694.3</v>
      </c>
      <c r="F21" s="173">
        <v>694.3</v>
      </c>
      <c r="G21" s="172">
        <f t="shared" si="0"/>
        <v>100</v>
      </c>
    </row>
    <row r="22" spans="1:7" s="94" customFormat="1" ht="57" customHeight="1">
      <c r="A22" s="171">
        <v>10</v>
      </c>
      <c r="B22" s="174">
        <v>7959013</v>
      </c>
      <c r="C22" s="13" t="s">
        <v>580</v>
      </c>
      <c r="D22" s="172">
        <v>683.4</v>
      </c>
      <c r="E22" s="172">
        <v>683.4</v>
      </c>
      <c r="F22" s="173">
        <v>683.4</v>
      </c>
      <c r="G22" s="172">
        <f t="shared" si="0"/>
        <v>100</v>
      </c>
    </row>
    <row r="23" spans="1:7" s="94" customFormat="1" ht="102" customHeight="1">
      <c r="A23" s="171">
        <v>11</v>
      </c>
      <c r="B23" s="174">
        <v>7959014</v>
      </c>
      <c r="C23" s="49" t="s">
        <v>581</v>
      </c>
      <c r="D23" s="172">
        <v>305.7</v>
      </c>
      <c r="E23" s="172">
        <v>305.7</v>
      </c>
      <c r="F23" s="173">
        <v>305.7</v>
      </c>
      <c r="G23" s="172">
        <f t="shared" si="0"/>
        <v>100</v>
      </c>
    </row>
    <row r="24" spans="1:7" s="94" customFormat="1" ht="12.75">
      <c r="A24" s="171">
        <v>12</v>
      </c>
      <c r="B24" s="174">
        <v>7959015</v>
      </c>
      <c r="C24" s="49" t="s">
        <v>475</v>
      </c>
      <c r="D24" s="172">
        <v>220</v>
      </c>
      <c r="E24" s="172">
        <v>220</v>
      </c>
      <c r="F24" s="173">
        <v>220</v>
      </c>
      <c r="G24" s="172">
        <f t="shared" si="0"/>
        <v>100</v>
      </c>
    </row>
    <row r="25" spans="1:7" s="94" customFormat="1" ht="12.75">
      <c r="A25" s="171">
        <v>13</v>
      </c>
      <c r="B25" s="174">
        <v>7959016</v>
      </c>
      <c r="C25" s="49" t="s">
        <v>582</v>
      </c>
      <c r="D25" s="172">
        <v>481.2</v>
      </c>
      <c r="E25" s="172">
        <v>481.2</v>
      </c>
      <c r="F25" s="173">
        <v>481.2</v>
      </c>
      <c r="G25" s="172">
        <f t="shared" si="0"/>
        <v>100</v>
      </c>
    </row>
    <row r="26" spans="1:7" s="94" customFormat="1" ht="102.75" customHeight="1">
      <c r="A26" s="171">
        <v>14</v>
      </c>
      <c r="B26" s="174">
        <v>7959017</v>
      </c>
      <c r="C26" s="49" t="s">
        <v>583</v>
      </c>
      <c r="D26" s="172">
        <v>1664.9</v>
      </c>
      <c r="E26" s="172">
        <v>1664.9</v>
      </c>
      <c r="F26" s="173">
        <v>1664.9</v>
      </c>
      <c r="G26" s="172">
        <f t="shared" si="0"/>
        <v>100</v>
      </c>
    </row>
    <row r="27" spans="1:7" s="94" customFormat="1" ht="105.75" customHeight="1">
      <c r="A27" s="171">
        <v>15</v>
      </c>
      <c r="B27" s="174">
        <v>7959018</v>
      </c>
      <c r="C27" s="49" t="s">
        <v>584</v>
      </c>
      <c r="D27" s="172">
        <v>4268.3</v>
      </c>
      <c r="E27" s="172">
        <v>4268.3</v>
      </c>
      <c r="F27" s="173">
        <v>4267.8</v>
      </c>
      <c r="G27" s="172">
        <f t="shared" si="0"/>
        <v>99.98828573436731</v>
      </c>
    </row>
    <row r="28" spans="1:7" s="94" customFormat="1" ht="106.5" customHeight="1">
      <c r="A28" s="171">
        <v>18</v>
      </c>
      <c r="B28" s="174">
        <v>7959019</v>
      </c>
      <c r="C28" s="13" t="s">
        <v>585</v>
      </c>
      <c r="D28" s="172">
        <v>2102.2</v>
      </c>
      <c r="E28" s="172">
        <v>2102.2</v>
      </c>
      <c r="F28" s="173">
        <v>2090.1</v>
      </c>
      <c r="G28" s="172">
        <f t="shared" si="0"/>
        <v>99.42441252021692</v>
      </c>
    </row>
    <row r="29" spans="1:7" s="94" customFormat="1" ht="90" customHeight="1">
      <c r="A29" s="171">
        <v>19</v>
      </c>
      <c r="B29" s="174">
        <v>7959022</v>
      </c>
      <c r="C29" s="49" t="s">
        <v>586</v>
      </c>
      <c r="D29" s="172">
        <v>498.1</v>
      </c>
      <c r="E29" s="172">
        <v>498.1</v>
      </c>
      <c r="F29" s="173">
        <v>498.1</v>
      </c>
      <c r="G29" s="172">
        <f t="shared" si="0"/>
        <v>100</v>
      </c>
    </row>
    <row r="30" spans="1:7" s="94" customFormat="1" ht="96.75" customHeight="1">
      <c r="A30" s="171">
        <v>20</v>
      </c>
      <c r="B30" s="174">
        <v>7959024</v>
      </c>
      <c r="C30" s="49" t="s">
        <v>587</v>
      </c>
      <c r="D30" s="172">
        <v>437.1</v>
      </c>
      <c r="E30" s="172">
        <v>437.1</v>
      </c>
      <c r="F30" s="173">
        <v>437.1</v>
      </c>
      <c r="G30" s="172">
        <f t="shared" si="0"/>
        <v>100</v>
      </c>
    </row>
    <row r="31" spans="1:7" s="94" customFormat="1" ht="87.75" customHeight="1">
      <c r="A31" s="171">
        <v>21</v>
      </c>
      <c r="B31" s="174">
        <v>7959025</v>
      </c>
      <c r="C31" s="49" t="s">
        <v>588</v>
      </c>
      <c r="D31" s="172">
        <v>501.3</v>
      </c>
      <c r="E31" s="172">
        <v>501.3</v>
      </c>
      <c r="F31" s="173">
        <v>501.3</v>
      </c>
      <c r="G31" s="172">
        <f t="shared" si="0"/>
        <v>100</v>
      </c>
    </row>
    <row r="32" spans="1:7" s="94" customFormat="1" ht="98.25" customHeight="1">
      <c r="A32" s="171">
        <v>22</v>
      </c>
      <c r="B32" s="174">
        <v>7959026</v>
      </c>
      <c r="C32" s="49" t="s">
        <v>589</v>
      </c>
      <c r="D32" s="172">
        <v>70</v>
      </c>
      <c r="E32" s="172">
        <v>70</v>
      </c>
      <c r="F32" s="173">
        <v>70</v>
      </c>
      <c r="G32" s="172">
        <f t="shared" si="0"/>
        <v>100</v>
      </c>
    </row>
    <row r="33" spans="1:7" s="94" customFormat="1" ht="136.5" customHeight="1">
      <c r="A33" s="171">
        <v>23</v>
      </c>
      <c r="B33" s="174">
        <v>7959027</v>
      </c>
      <c r="C33" s="13" t="s">
        <v>590</v>
      </c>
      <c r="D33" s="172">
        <v>580</v>
      </c>
      <c r="E33" s="172">
        <v>580</v>
      </c>
      <c r="F33" s="173">
        <v>577.5</v>
      </c>
      <c r="G33" s="172">
        <f t="shared" si="0"/>
        <v>99.56896551724138</v>
      </c>
    </row>
    <row r="34" spans="1:7" s="94" customFormat="1" ht="132" customHeight="1">
      <c r="A34" s="171">
        <v>24</v>
      </c>
      <c r="B34" s="174">
        <v>7959028</v>
      </c>
      <c r="C34" s="49" t="s">
        <v>473</v>
      </c>
      <c r="D34" s="172">
        <v>2150.9</v>
      </c>
      <c r="E34" s="172">
        <v>2150.9</v>
      </c>
      <c r="F34" s="173">
        <v>2150.9</v>
      </c>
      <c r="G34" s="172">
        <f t="shared" si="0"/>
        <v>100</v>
      </c>
    </row>
    <row r="35" spans="1:7" s="94" customFormat="1" ht="63.75" customHeight="1">
      <c r="A35" s="171">
        <v>26</v>
      </c>
      <c r="B35" s="174">
        <v>7959029</v>
      </c>
      <c r="C35" s="49" t="s">
        <v>477</v>
      </c>
      <c r="D35" s="172">
        <v>1583.9</v>
      </c>
      <c r="E35" s="172">
        <v>1583.9</v>
      </c>
      <c r="F35" s="173">
        <v>421</v>
      </c>
      <c r="G35" s="172">
        <f t="shared" si="0"/>
        <v>26.579960856114653</v>
      </c>
    </row>
    <row r="36" spans="1:7" s="94" customFormat="1" ht="46.5" customHeight="1">
      <c r="A36" s="171">
        <v>27</v>
      </c>
      <c r="B36" s="174">
        <v>7959030</v>
      </c>
      <c r="C36" s="49" t="s">
        <v>591</v>
      </c>
      <c r="D36" s="172">
        <v>483.2</v>
      </c>
      <c r="E36" s="172">
        <v>483.2</v>
      </c>
      <c r="F36" s="173">
        <v>483.2</v>
      </c>
      <c r="G36" s="172">
        <f t="shared" si="0"/>
        <v>100</v>
      </c>
    </row>
    <row r="37" spans="1:7" s="94" customFormat="1" ht="90.75" customHeight="1">
      <c r="A37" s="171">
        <v>28</v>
      </c>
      <c r="B37" s="174">
        <v>7959032</v>
      </c>
      <c r="C37" s="49" t="s">
        <v>592</v>
      </c>
      <c r="D37" s="172">
        <v>381.8</v>
      </c>
      <c r="E37" s="172">
        <v>381.8</v>
      </c>
      <c r="F37" s="173">
        <v>381.8</v>
      </c>
      <c r="G37" s="172">
        <f t="shared" si="0"/>
        <v>100</v>
      </c>
    </row>
    <row r="38" spans="1:7" s="94" customFormat="1" ht="73.5" customHeight="1">
      <c r="A38" s="171">
        <v>29</v>
      </c>
      <c r="B38" s="174">
        <v>7959033</v>
      </c>
      <c r="C38" s="49" t="s">
        <v>593</v>
      </c>
      <c r="D38" s="172">
        <v>244.7</v>
      </c>
      <c r="E38" s="172">
        <v>244.7</v>
      </c>
      <c r="F38" s="173">
        <v>244.7</v>
      </c>
      <c r="G38" s="172">
        <f t="shared" si="0"/>
        <v>100</v>
      </c>
    </row>
    <row r="39" spans="1:7" s="94" customFormat="1" ht="104.25" customHeight="1">
      <c r="A39" s="171">
        <v>30</v>
      </c>
      <c r="B39" s="174">
        <v>7959034</v>
      </c>
      <c r="C39" s="49" t="s">
        <v>502</v>
      </c>
      <c r="D39" s="172">
        <v>942.9</v>
      </c>
      <c r="E39" s="172">
        <v>942.9</v>
      </c>
      <c r="F39" s="173">
        <v>942.9</v>
      </c>
      <c r="G39" s="172">
        <f t="shared" si="0"/>
        <v>100</v>
      </c>
    </row>
    <row r="40" spans="1:7" s="94" customFormat="1" ht="73.5" customHeight="1">
      <c r="A40" s="171">
        <v>31</v>
      </c>
      <c r="B40" s="174">
        <v>7959036</v>
      </c>
      <c r="C40" s="13" t="s">
        <v>594</v>
      </c>
      <c r="D40" s="172">
        <v>300</v>
      </c>
      <c r="E40" s="172">
        <v>300</v>
      </c>
      <c r="F40" s="173">
        <v>300</v>
      </c>
      <c r="G40" s="172">
        <f t="shared" si="0"/>
        <v>100</v>
      </c>
    </row>
    <row r="41" spans="1:7" s="94" customFormat="1" ht="121.5" customHeight="1">
      <c r="A41" s="171">
        <v>32</v>
      </c>
      <c r="B41" s="174">
        <v>7959037</v>
      </c>
      <c r="C41" s="175" t="s">
        <v>595</v>
      </c>
      <c r="D41" s="172">
        <v>363.8</v>
      </c>
      <c r="E41" s="172">
        <v>363.8</v>
      </c>
      <c r="F41" s="173">
        <v>363.8</v>
      </c>
      <c r="G41" s="172">
        <f t="shared" si="0"/>
        <v>100</v>
      </c>
    </row>
    <row r="42" spans="1:7" s="94" customFormat="1" ht="90" customHeight="1">
      <c r="A42" s="171">
        <v>33</v>
      </c>
      <c r="B42" s="174">
        <v>7959040</v>
      </c>
      <c r="C42" s="13" t="s">
        <v>596</v>
      </c>
      <c r="D42" s="172">
        <v>20</v>
      </c>
      <c r="E42" s="172">
        <v>20</v>
      </c>
      <c r="F42" s="173">
        <v>20</v>
      </c>
      <c r="G42" s="172">
        <f t="shared" si="0"/>
        <v>100</v>
      </c>
    </row>
    <row r="43" spans="1:7" s="94" customFormat="1" ht="59.25" customHeight="1">
      <c r="A43" s="171">
        <v>34</v>
      </c>
      <c r="B43" s="174">
        <v>7959041</v>
      </c>
      <c r="C43" s="13" t="s">
        <v>387</v>
      </c>
      <c r="D43" s="172">
        <v>930</v>
      </c>
      <c r="E43" s="172">
        <v>930</v>
      </c>
      <c r="F43" s="173">
        <v>458.9</v>
      </c>
      <c r="G43" s="172">
        <f t="shared" si="0"/>
        <v>49.344086021505376</v>
      </c>
    </row>
    <row r="44" spans="1:7" s="94" customFormat="1" ht="105" customHeight="1">
      <c r="A44" s="171">
        <v>35</v>
      </c>
      <c r="B44" s="174">
        <v>7959042</v>
      </c>
      <c r="C44" s="49" t="s">
        <v>479</v>
      </c>
      <c r="D44" s="172">
        <v>414</v>
      </c>
      <c r="E44" s="172">
        <v>414</v>
      </c>
      <c r="F44" s="173">
        <v>414</v>
      </c>
      <c r="G44" s="172">
        <f t="shared" si="0"/>
        <v>100</v>
      </c>
    </row>
    <row r="45" spans="1:7" s="94" customFormat="1" ht="89.25" customHeight="1">
      <c r="A45" s="171">
        <v>36</v>
      </c>
      <c r="B45" s="174">
        <v>7959043</v>
      </c>
      <c r="C45" s="13" t="s">
        <v>597</v>
      </c>
      <c r="D45" s="172">
        <v>56</v>
      </c>
      <c r="E45" s="172">
        <v>56</v>
      </c>
      <c r="F45" s="173">
        <v>56</v>
      </c>
      <c r="G45" s="172">
        <f t="shared" si="0"/>
        <v>100</v>
      </c>
    </row>
    <row r="46" spans="1:7" s="94" customFormat="1" ht="16.5" customHeight="1">
      <c r="A46" s="176"/>
      <c r="B46" s="177"/>
      <c r="C46" s="167"/>
      <c r="D46" s="178"/>
      <c r="E46" s="178"/>
      <c r="F46" s="179"/>
      <c r="G46" s="178"/>
    </row>
    <row r="47" spans="1:7" s="94" customFormat="1" ht="16.5" customHeight="1">
      <c r="A47" s="176"/>
      <c r="B47" s="177"/>
      <c r="C47" s="167"/>
      <c r="D47" s="178"/>
      <c r="E47" s="178"/>
      <c r="F47" s="179"/>
      <c r="G47" s="178"/>
    </row>
    <row r="48" spans="1:7" s="94" customFormat="1" ht="16.5" customHeight="1">
      <c r="A48" s="97" t="s">
        <v>104</v>
      </c>
      <c r="B48" s="97"/>
      <c r="C48" s="97"/>
      <c r="D48" s="98"/>
      <c r="E48" s="98"/>
      <c r="F48" s="180"/>
      <c r="G48" s="180"/>
    </row>
    <row r="49" spans="1:7" s="94" customFormat="1" ht="12.75">
      <c r="A49" s="97" t="s">
        <v>105</v>
      </c>
      <c r="B49" s="97"/>
      <c r="C49" s="97"/>
      <c r="D49" s="97"/>
      <c r="E49" s="97"/>
      <c r="F49" s="180"/>
      <c r="G49" s="180"/>
    </row>
    <row r="50" spans="1:7" s="94" customFormat="1" ht="12.75">
      <c r="A50" s="97" t="s">
        <v>564</v>
      </c>
      <c r="B50" s="97"/>
      <c r="C50" s="97"/>
      <c r="D50" s="2" t="s">
        <v>106</v>
      </c>
      <c r="E50" s="2"/>
      <c r="F50" s="2"/>
      <c r="G50" s="2"/>
    </row>
    <row r="51" spans="1:7" s="94" customFormat="1" ht="12.75">
      <c r="A51" s="181"/>
      <c r="B51" s="181"/>
      <c r="C51" s="182"/>
      <c r="D51" s="180"/>
      <c r="E51" s="180"/>
      <c r="F51" s="180"/>
      <c r="G51" s="180"/>
    </row>
    <row r="52" spans="1:7" s="94" customFormat="1" ht="12.75">
      <c r="A52" s="181"/>
      <c r="B52" s="181"/>
      <c r="C52" s="182"/>
      <c r="D52" s="180"/>
      <c r="E52" s="180"/>
      <c r="F52" s="180"/>
      <c r="G52" s="180"/>
    </row>
    <row r="53" spans="1:7" s="94" customFormat="1" ht="12.75">
      <c r="A53" s="181"/>
      <c r="B53" s="181"/>
      <c r="C53" s="182"/>
      <c r="D53" s="180"/>
      <c r="E53" s="180"/>
      <c r="F53" s="180"/>
      <c r="G53" s="180"/>
    </row>
    <row r="54" spans="1:7" s="94" customFormat="1" ht="12.75">
      <c r="A54" s="181"/>
      <c r="B54" s="181"/>
      <c r="C54" s="182"/>
      <c r="D54" s="180"/>
      <c r="E54" s="180"/>
      <c r="F54" s="180"/>
      <c r="G54" s="180"/>
    </row>
    <row r="55" spans="1:7" s="94" customFormat="1" ht="12.75">
      <c r="A55" s="181"/>
      <c r="B55" s="181"/>
      <c r="C55" s="182"/>
      <c r="D55" s="180"/>
      <c r="E55" s="180"/>
      <c r="F55" s="180"/>
      <c r="G55" s="180"/>
    </row>
    <row r="56" spans="1:7" s="94" customFormat="1" ht="12.75">
      <c r="A56" s="181"/>
      <c r="B56" s="181"/>
      <c r="C56" s="182"/>
      <c r="D56" s="180"/>
      <c r="E56" s="180"/>
      <c r="F56" s="180"/>
      <c r="G56" s="180"/>
    </row>
    <row r="57" spans="1:7" s="94" customFormat="1" ht="12.75">
      <c r="A57" s="181"/>
      <c r="B57" s="181"/>
      <c r="C57" s="182"/>
      <c r="D57" s="180"/>
      <c r="E57" s="180"/>
      <c r="F57" s="180"/>
      <c r="G57" s="180"/>
    </row>
    <row r="58" spans="1:7" s="94" customFormat="1" ht="12.75">
      <c r="A58" s="181"/>
      <c r="B58" s="181"/>
      <c r="C58" s="182"/>
      <c r="D58" s="180"/>
      <c r="E58" s="180"/>
      <c r="F58" s="180"/>
      <c r="G58" s="180"/>
    </row>
    <row r="59" spans="1:7" s="94" customFormat="1" ht="12.75">
      <c r="A59" s="181"/>
      <c r="B59" s="181"/>
      <c r="C59" s="182"/>
      <c r="D59" s="180"/>
      <c r="E59" s="180"/>
      <c r="F59" s="180"/>
      <c r="G59" s="180"/>
    </row>
    <row r="60" spans="1:7" s="94" customFormat="1" ht="12.75">
      <c r="A60" s="181"/>
      <c r="B60" s="181"/>
      <c r="C60" s="182"/>
      <c r="D60" s="180"/>
      <c r="E60" s="180"/>
      <c r="F60" s="180"/>
      <c r="G60" s="180"/>
    </row>
    <row r="61" spans="1:7" s="94" customFormat="1" ht="12.75">
      <c r="A61" s="181"/>
      <c r="B61" s="181"/>
      <c r="C61" s="182"/>
      <c r="D61" s="180"/>
      <c r="E61" s="180"/>
      <c r="F61" s="180"/>
      <c r="G61" s="180"/>
    </row>
    <row r="62" spans="1:7" s="94" customFormat="1" ht="12.75">
      <c r="A62" s="181"/>
      <c r="B62" s="181"/>
      <c r="C62" s="182"/>
      <c r="D62" s="180"/>
      <c r="E62" s="180"/>
      <c r="F62" s="180"/>
      <c r="G62" s="180"/>
    </row>
    <row r="63" spans="1:7" s="94" customFormat="1" ht="12.75">
      <c r="A63" s="181"/>
      <c r="B63" s="181"/>
      <c r="C63" s="182"/>
      <c r="D63" s="180"/>
      <c r="E63" s="180"/>
      <c r="F63" s="180"/>
      <c r="G63" s="180"/>
    </row>
    <row r="64" spans="1:7" s="94" customFormat="1" ht="12.75">
      <c r="A64" s="181"/>
      <c r="B64" s="181"/>
      <c r="C64" s="182"/>
      <c r="D64" s="180"/>
      <c r="E64" s="180"/>
      <c r="F64" s="180"/>
      <c r="G64" s="180"/>
    </row>
    <row r="65" spans="1:7" s="94" customFormat="1" ht="12.75">
      <c r="A65" s="181"/>
      <c r="B65" s="181"/>
      <c r="C65" s="182"/>
      <c r="D65" s="180"/>
      <c r="E65" s="180"/>
      <c r="F65" s="180"/>
      <c r="G65" s="180"/>
    </row>
    <row r="66" spans="1:7" s="94" customFormat="1" ht="12.75">
      <c r="A66" s="92"/>
      <c r="B66" s="92"/>
      <c r="C66" s="182"/>
      <c r="D66" s="183"/>
      <c r="E66" s="183"/>
      <c r="F66" s="183"/>
      <c r="G66" s="183"/>
    </row>
    <row r="67" spans="1:7" s="94" customFormat="1" ht="12.75">
      <c r="A67" s="92"/>
      <c r="B67" s="92"/>
      <c r="C67" s="182"/>
      <c r="D67" s="183"/>
      <c r="E67" s="183"/>
      <c r="F67" s="183"/>
      <c r="G67" s="183"/>
    </row>
    <row r="68" spans="1:7" s="94" customFormat="1" ht="12.75">
      <c r="A68" s="92"/>
      <c r="B68" s="92"/>
      <c r="C68" s="182"/>
      <c r="D68" s="183"/>
      <c r="E68" s="183"/>
      <c r="F68" s="183"/>
      <c r="G68" s="183"/>
    </row>
    <row r="69" spans="1:7" s="94" customFormat="1" ht="12.75">
      <c r="A69" s="92"/>
      <c r="B69" s="92"/>
      <c r="C69" s="182"/>
      <c r="D69" s="183"/>
      <c r="E69" s="183"/>
      <c r="F69" s="183"/>
      <c r="G69" s="183"/>
    </row>
    <row r="70" spans="1:7" s="94" customFormat="1" ht="12.75">
      <c r="A70" s="92"/>
      <c r="B70" s="92"/>
      <c r="C70" s="182"/>
      <c r="D70" s="183"/>
      <c r="E70" s="183"/>
      <c r="F70" s="183"/>
      <c r="G70" s="183"/>
    </row>
    <row r="71" spans="1:7" s="94" customFormat="1" ht="12.75">
      <c r="A71" s="92"/>
      <c r="B71" s="92"/>
      <c r="C71" s="182"/>
      <c r="D71" s="183"/>
      <c r="E71" s="183"/>
      <c r="F71" s="183"/>
      <c r="G71" s="183"/>
    </row>
    <row r="72" spans="1:7" s="94" customFormat="1" ht="12.75">
      <c r="A72" s="92"/>
      <c r="B72" s="92"/>
      <c r="C72" s="182"/>
      <c r="D72" s="183"/>
      <c r="E72" s="183"/>
      <c r="F72" s="183"/>
      <c r="G72" s="183"/>
    </row>
    <row r="73" spans="1:7" s="94" customFormat="1" ht="12.75">
      <c r="A73" s="92"/>
      <c r="B73" s="92"/>
      <c r="C73" s="182"/>
      <c r="D73" s="183"/>
      <c r="E73" s="183"/>
      <c r="F73" s="183"/>
      <c r="G73" s="183"/>
    </row>
    <row r="74" spans="1:7" s="94" customFormat="1" ht="12.75">
      <c r="A74" s="92"/>
      <c r="B74" s="92"/>
      <c r="C74" s="182"/>
      <c r="D74" s="183"/>
      <c r="E74" s="183"/>
      <c r="F74" s="183"/>
      <c r="G74" s="183"/>
    </row>
    <row r="75" spans="1:7" s="94" customFormat="1" ht="12.75">
      <c r="A75" s="92"/>
      <c r="B75" s="92"/>
      <c r="C75" s="182"/>
      <c r="D75" s="183"/>
      <c r="E75" s="183"/>
      <c r="F75" s="183"/>
      <c r="G75" s="183"/>
    </row>
    <row r="76" spans="1:7" s="94" customFormat="1" ht="12.75">
      <c r="A76" s="92"/>
      <c r="B76" s="92"/>
      <c r="C76" s="182"/>
      <c r="D76" s="183"/>
      <c r="E76" s="183"/>
      <c r="F76" s="183"/>
      <c r="G76" s="183"/>
    </row>
    <row r="77" spans="1:7" s="94" customFormat="1" ht="12.75">
      <c r="A77" s="92"/>
      <c r="B77" s="92"/>
      <c r="C77" s="182"/>
      <c r="D77" s="183"/>
      <c r="E77" s="183"/>
      <c r="F77" s="183"/>
      <c r="G77" s="183"/>
    </row>
    <row r="78" spans="1:7" s="94" customFormat="1" ht="12.75">
      <c r="A78" s="92"/>
      <c r="B78" s="92"/>
      <c r="C78" s="182"/>
      <c r="D78" s="183"/>
      <c r="E78" s="183"/>
      <c r="F78" s="183"/>
      <c r="G78" s="183"/>
    </row>
    <row r="79" spans="1:7" s="94" customFormat="1" ht="12.75">
      <c r="A79" s="92"/>
      <c r="B79" s="92"/>
      <c r="C79" s="182"/>
      <c r="D79" s="183"/>
      <c r="E79" s="183"/>
      <c r="F79" s="183"/>
      <c r="G79" s="183"/>
    </row>
    <row r="80" spans="1:7" s="94" customFormat="1" ht="12.75">
      <c r="A80" s="92"/>
      <c r="B80" s="92"/>
      <c r="C80" s="182"/>
      <c r="D80" s="183"/>
      <c r="E80" s="183"/>
      <c r="F80" s="183"/>
      <c r="G80" s="183"/>
    </row>
    <row r="81" spans="1:7" s="94" customFormat="1" ht="12.75">
      <c r="A81" s="92"/>
      <c r="B81" s="92"/>
      <c r="C81" s="182"/>
      <c r="D81" s="183"/>
      <c r="E81" s="183"/>
      <c r="F81" s="183"/>
      <c r="G81" s="183"/>
    </row>
    <row r="82" spans="1:7" s="94" customFormat="1" ht="12.75">
      <c r="A82" s="92"/>
      <c r="B82" s="92"/>
      <c r="C82" s="182"/>
      <c r="D82" s="183"/>
      <c r="E82" s="183"/>
      <c r="F82" s="183"/>
      <c r="G82" s="183"/>
    </row>
    <row r="83" spans="1:7" s="94" customFormat="1" ht="12.75">
      <c r="A83" s="92"/>
      <c r="B83" s="92"/>
      <c r="C83" s="182"/>
      <c r="D83" s="183"/>
      <c r="E83" s="183"/>
      <c r="F83" s="183"/>
      <c r="G83" s="183"/>
    </row>
    <row r="84" spans="1:7" s="94" customFormat="1" ht="12.75">
      <c r="A84" s="92"/>
      <c r="B84" s="92"/>
      <c r="C84" s="182"/>
      <c r="D84" s="183"/>
      <c r="E84" s="183"/>
      <c r="F84" s="183"/>
      <c r="G84" s="183"/>
    </row>
    <row r="85" spans="1:7" s="94" customFormat="1" ht="12.75">
      <c r="A85" s="92"/>
      <c r="B85" s="92"/>
      <c r="C85" s="182"/>
      <c r="D85" s="183"/>
      <c r="E85" s="183"/>
      <c r="F85" s="183"/>
      <c r="G85" s="183"/>
    </row>
    <row r="86" spans="1:7" s="94" customFormat="1" ht="12.75">
      <c r="A86" s="92"/>
      <c r="B86" s="92"/>
      <c r="C86" s="182"/>
      <c r="D86" s="183"/>
      <c r="E86" s="183"/>
      <c r="F86" s="183"/>
      <c r="G86" s="183"/>
    </row>
    <row r="87" spans="1:7" s="94" customFormat="1" ht="12.75">
      <c r="A87" s="92"/>
      <c r="B87" s="92"/>
      <c r="C87" s="182"/>
      <c r="D87" s="183"/>
      <c r="E87" s="183"/>
      <c r="F87" s="183"/>
      <c r="G87" s="183"/>
    </row>
    <row r="88" spans="1:7" s="94" customFormat="1" ht="12.75">
      <c r="A88" s="92"/>
      <c r="B88" s="92"/>
      <c r="C88" s="182"/>
      <c r="D88" s="183"/>
      <c r="E88" s="183"/>
      <c r="F88" s="183"/>
      <c r="G88" s="183"/>
    </row>
    <row r="89" spans="1:7" s="94" customFormat="1" ht="12.75">
      <c r="A89" s="92"/>
      <c r="B89" s="92"/>
      <c r="C89" s="182"/>
      <c r="D89" s="183"/>
      <c r="E89" s="183"/>
      <c r="F89" s="183"/>
      <c r="G89" s="183"/>
    </row>
    <row r="90" spans="1:7" s="94" customFormat="1" ht="12.75">
      <c r="A90" s="92"/>
      <c r="B90" s="92"/>
      <c r="C90" s="182"/>
      <c r="D90" s="183"/>
      <c r="E90" s="183"/>
      <c r="F90" s="183"/>
      <c r="G90" s="183"/>
    </row>
    <row r="91" spans="1:7" s="94" customFormat="1" ht="12.75">
      <c r="A91" s="92"/>
      <c r="B91" s="92"/>
      <c r="C91" s="182"/>
      <c r="D91" s="183"/>
      <c r="E91" s="183"/>
      <c r="F91" s="183"/>
      <c r="G91" s="183"/>
    </row>
    <row r="92" spans="1:7" s="94" customFormat="1" ht="12.75">
      <c r="A92" s="92"/>
      <c r="B92" s="92"/>
      <c r="C92" s="182"/>
      <c r="D92" s="183"/>
      <c r="E92" s="183"/>
      <c r="F92" s="183"/>
      <c r="G92" s="183"/>
    </row>
    <row r="93" spans="1:7" s="94" customFormat="1" ht="12.75">
      <c r="A93" s="92"/>
      <c r="B93" s="92"/>
      <c r="C93" s="182"/>
      <c r="D93" s="183"/>
      <c r="E93" s="183"/>
      <c r="F93" s="183"/>
      <c r="G93" s="183"/>
    </row>
    <row r="94" spans="1:7" s="94" customFormat="1" ht="12.75">
      <c r="A94" s="92"/>
      <c r="B94" s="92"/>
      <c r="C94" s="182"/>
      <c r="D94" s="183"/>
      <c r="E94" s="183"/>
      <c r="F94" s="183"/>
      <c r="G94" s="183"/>
    </row>
    <row r="95" spans="1:7" s="94" customFormat="1" ht="12.75">
      <c r="A95" s="92"/>
      <c r="B95" s="92"/>
      <c r="C95" s="182"/>
      <c r="D95" s="183"/>
      <c r="E95" s="183"/>
      <c r="F95" s="183"/>
      <c r="G95" s="183"/>
    </row>
    <row r="96" spans="1:7" s="94" customFormat="1" ht="12.75">
      <c r="A96" s="92"/>
      <c r="B96" s="92"/>
      <c r="C96" s="182"/>
      <c r="D96" s="183"/>
      <c r="E96" s="183"/>
      <c r="F96" s="183"/>
      <c r="G96" s="183"/>
    </row>
    <row r="97" spans="1:7" s="94" customFormat="1" ht="12.75">
      <c r="A97" s="92"/>
      <c r="B97" s="92"/>
      <c r="C97" s="92"/>
      <c r="D97" s="183"/>
      <c r="E97" s="183"/>
      <c r="F97" s="183"/>
      <c r="G97" s="183"/>
    </row>
    <row r="98" spans="1:7" s="94" customFormat="1" ht="12.75">
      <c r="A98" s="92"/>
      <c r="B98" s="92"/>
      <c r="C98" s="92"/>
      <c r="D98" s="183"/>
      <c r="E98" s="183"/>
      <c r="F98" s="183"/>
      <c r="G98" s="183"/>
    </row>
    <row r="99" spans="1:7" s="94" customFormat="1" ht="12.75">
      <c r="A99" s="92"/>
      <c r="B99" s="92"/>
      <c r="C99" s="92"/>
      <c r="D99" s="183"/>
      <c r="E99" s="183"/>
      <c r="F99" s="183"/>
      <c r="G99" s="183"/>
    </row>
    <row r="100" spans="1:7" s="94" customFormat="1" ht="12.75">
      <c r="A100" s="92"/>
      <c r="B100" s="92"/>
      <c r="C100" s="92"/>
      <c r="D100" s="183"/>
      <c r="E100" s="183"/>
      <c r="F100" s="183"/>
      <c r="G100" s="183"/>
    </row>
    <row r="101" spans="1:7" s="94" customFormat="1" ht="12.75">
      <c r="A101" s="92"/>
      <c r="B101" s="92"/>
      <c r="C101" s="92"/>
      <c r="D101" s="183"/>
      <c r="E101" s="183"/>
      <c r="F101" s="183"/>
      <c r="G101" s="183"/>
    </row>
    <row r="102" spans="1:7" s="94" customFormat="1" ht="12.75">
      <c r="A102" s="92"/>
      <c r="B102" s="92"/>
      <c r="C102" s="92"/>
      <c r="D102" s="183"/>
      <c r="E102" s="183"/>
      <c r="F102" s="183"/>
      <c r="G102" s="183"/>
    </row>
    <row r="103" spans="1:7" s="94" customFormat="1" ht="12.75">
      <c r="A103" s="92"/>
      <c r="B103" s="92"/>
      <c r="C103" s="92"/>
      <c r="D103" s="183"/>
      <c r="E103" s="183"/>
      <c r="F103" s="183"/>
      <c r="G103" s="183"/>
    </row>
    <row r="104" spans="1:7" s="94" customFormat="1" ht="12.75">
      <c r="A104" s="92"/>
      <c r="B104" s="92"/>
      <c r="C104" s="92"/>
      <c r="D104" s="183"/>
      <c r="E104" s="183"/>
      <c r="F104" s="183"/>
      <c r="G104" s="183"/>
    </row>
    <row r="105" spans="1:7" s="94" customFormat="1" ht="12.75">
      <c r="A105" s="92"/>
      <c r="B105" s="92"/>
      <c r="C105" s="92"/>
      <c r="D105" s="183"/>
      <c r="E105" s="183"/>
      <c r="F105" s="183"/>
      <c r="G105" s="183"/>
    </row>
    <row r="106" spans="1:7" s="94" customFormat="1" ht="12.75">
      <c r="A106" s="92"/>
      <c r="B106" s="92"/>
      <c r="C106" s="92"/>
      <c r="D106" s="183"/>
      <c r="E106" s="183"/>
      <c r="F106" s="183"/>
      <c r="G106" s="183"/>
    </row>
    <row r="107" spans="1:7" s="94" customFormat="1" ht="12.75">
      <c r="A107" s="92"/>
      <c r="B107" s="92"/>
      <c r="C107" s="92"/>
      <c r="D107" s="183"/>
      <c r="E107" s="183"/>
      <c r="F107" s="183"/>
      <c r="G107" s="183"/>
    </row>
    <row r="108" spans="1:7" s="94" customFormat="1" ht="12.75">
      <c r="A108" s="92"/>
      <c r="B108" s="92"/>
      <c r="C108" s="92"/>
      <c r="D108" s="183"/>
      <c r="E108" s="183"/>
      <c r="F108" s="183"/>
      <c r="G108" s="183"/>
    </row>
    <row r="109" spans="1:7" s="94" customFormat="1" ht="12.75">
      <c r="A109" s="92"/>
      <c r="B109" s="92"/>
      <c r="C109" s="92"/>
      <c r="D109" s="183"/>
      <c r="E109" s="183"/>
      <c r="F109" s="183"/>
      <c r="G109" s="183"/>
    </row>
    <row r="110" spans="1:7" s="94" customFormat="1" ht="12.75">
      <c r="A110" s="92"/>
      <c r="B110" s="92"/>
      <c r="C110" s="92"/>
      <c r="D110" s="183"/>
      <c r="E110" s="183"/>
      <c r="F110" s="183"/>
      <c r="G110" s="183"/>
    </row>
    <row r="111" spans="1:7" s="94" customFormat="1" ht="12.75">
      <c r="A111" s="92"/>
      <c r="B111" s="92"/>
      <c r="C111" s="92"/>
      <c r="D111" s="183"/>
      <c r="E111" s="183"/>
      <c r="F111" s="183"/>
      <c r="G111" s="183"/>
    </row>
    <row r="112" spans="1:7" s="94" customFormat="1" ht="12.75">
      <c r="A112" s="92"/>
      <c r="B112" s="92"/>
      <c r="C112" s="92"/>
      <c r="D112" s="183"/>
      <c r="E112" s="183"/>
      <c r="F112" s="183"/>
      <c r="G112" s="183"/>
    </row>
    <row r="113" spans="1:7" s="94" customFormat="1" ht="12.75">
      <c r="A113" s="92"/>
      <c r="B113" s="92"/>
      <c r="C113" s="92"/>
      <c r="D113" s="183"/>
      <c r="E113" s="183"/>
      <c r="F113" s="183"/>
      <c r="G113" s="183"/>
    </row>
    <row r="114" spans="1:7" s="94" customFormat="1" ht="12.75">
      <c r="A114" s="92"/>
      <c r="B114" s="92"/>
      <c r="C114" s="92"/>
      <c r="D114" s="183"/>
      <c r="E114" s="183"/>
      <c r="F114" s="183"/>
      <c r="G114" s="183"/>
    </row>
    <row r="115" spans="1:7" s="94" customFormat="1" ht="12.75">
      <c r="A115" s="92"/>
      <c r="B115" s="92"/>
      <c r="C115" s="92"/>
      <c r="D115" s="183"/>
      <c r="E115" s="183"/>
      <c r="F115" s="183"/>
      <c r="G115" s="183"/>
    </row>
    <row r="116" spans="1:7" ht="12.75">
      <c r="A116" s="92"/>
      <c r="B116" s="92"/>
      <c r="C116" s="92"/>
      <c r="D116" s="183"/>
      <c r="E116" s="183"/>
      <c r="F116" s="183"/>
      <c r="G116" s="183"/>
    </row>
    <row r="117" spans="1:7" ht="12.75">
      <c r="A117" s="92"/>
      <c r="B117" s="92"/>
      <c r="C117" s="92"/>
      <c r="D117" s="183"/>
      <c r="E117" s="183"/>
      <c r="F117" s="183"/>
      <c r="G117" s="183"/>
    </row>
    <row r="118" spans="1:7" ht="12.75">
      <c r="A118" s="92"/>
      <c r="B118" s="92"/>
      <c r="C118" s="92"/>
      <c r="D118" s="183"/>
      <c r="E118" s="183"/>
      <c r="F118" s="183"/>
      <c r="G118" s="183"/>
    </row>
    <row r="119" spans="1:7" ht="12.75">
      <c r="A119" s="92"/>
      <c r="B119" s="92"/>
      <c r="C119" s="92"/>
      <c r="D119" s="183"/>
      <c r="E119" s="183"/>
      <c r="F119" s="183"/>
      <c r="G119" s="183"/>
    </row>
    <row r="120" spans="1:7" ht="12.75">
      <c r="A120" s="92"/>
      <c r="B120" s="92"/>
      <c r="C120" s="92"/>
      <c r="D120" s="183"/>
      <c r="E120" s="183"/>
      <c r="F120" s="183"/>
      <c r="G120" s="183"/>
    </row>
    <row r="121" spans="1:7" ht="12.75">
      <c r="A121" s="92"/>
      <c r="B121" s="92"/>
      <c r="C121" s="92"/>
      <c r="D121" s="183"/>
      <c r="E121" s="183"/>
      <c r="F121" s="183"/>
      <c r="G121" s="183"/>
    </row>
    <row r="122" spans="1:7" ht="12.75">
      <c r="A122" s="92"/>
      <c r="B122" s="92"/>
      <c r="C122" s="92"/>
      <c r="D122" s="183"/>
      <c r="E122" s="183"/>
      <c r="F122" s="183"/>
      <c r="G122" s="183"/>
    </row>
    <row r="123" spans="1:7" ht="12.75">
      <c r="A123" s="92"/>
      <c r="B123" s="92"/>
      <c r="C123" s="92"/>
      <c r="D123" s="183"/>
      <c r="E123" s="183"/>
      <c r="F123" s="183"/>
      <c r="G123" s="183"/>
    </row>
    <row r="124" spans="1:7" ht="12.75">
      <c r="A124" s="92"/>
      <c r="B124" s="92"/>
      <c r="C124" s="92"/>
      <c r="D124" s="183"/>
      <c r="E124" s="183"/>
      <c r="F124" s="183"/>
      <c r="G124" s="183"/>
    </row>
    <row r="125" spans="1:7" ht="12.75">
      <c r="A125" s="92"/>
      <c r="B125" s="92"/>
      <c r="C125" s="92"/>
      <c r="D125" s="183"/>
      <c r="E125" s="183"/>
      <c r="F125" s="183"/>
      <c r="G125" s="183"/>
    </row>
    <row r="126" spans="1:7" ht="12.75">
      <c r="A126" s="92"/>
      <c r="B126" s="92"/>
      <c r="C126" s="92"/>
      <c r="D126" s="183"/>
      <c r="E126" s="183"/>
      <c r="F126" s="183"/>
      <c r="G126" s="183"/>
    </row>
    <row r="127" spans="1:7" ht="12.75">
      <c r="A127" s="92"/>
      <c r="B127" s="92"/>
      <c r="C127" s="92"/>
      <c r="D127" s="183"/>
      <c r="E127" s="183"/>
      <c r="F127" s="183"/>
      <c r="G127" s="183"/>
    </row>
    <row r="128" spans="1:7" ht="12.75">
      <c r="A128" s="92"/>
      <c r="B128" s="92"/>
      <c r="C128" s="92"/>
      <c r="D128" s="183"/>
      <c r="E128" s="183"/>
      <c r="F128" s="183"/>
      <c r="G128" s="183"/>
    </row>
    <row r="129" spans="1:7" ht="12.75">
      <c r="A129" s="92"/>
      <c r="B129" s="92"/>
      <c r="C129" s="92"/>
      <c r="D129" s="183"/>
      <c r="E129" s="183"/>
      <c r="F129" s="183"/>
      <c r="G129" s="183"/>
    </row>
    <row r="130" spans="1:7" ht="12.75">
      <c r="A130" s="92"/>
      <c r="B130" s="92"/>
      <c r="C130" s="92"/>
      <c r="D130" s="183"/>
      <c r="E130" s="183"/>
      <c r="F130" s="183"/>
      <c r="G130" s="183"/>
    </row>
    <row r="131" spans="1:7" ht="12.75">
      <c r="A131" s="92"/>
      <c r="B131" s="92"/>
      <c r="C131" s="92"/>
      <c r="D131" s="183"/>
      <c r="E131" s="183"/>
      <c r="F131" s="183"/>
      <c r="G131" s="183"/>
    </row>
    <row r="132" spans="1:7" ht="12.75">
      <c r="A132" s="92"/>
      <c r="B132" s="92"/>
      <c r="C132" s="92"/>
      <c r="D132" s="183"/>
      <c r="E132" s="183"/>
      <c r="F132" s="183"/>
      <c r="G132" s="183"/>
    </row>
    <row r="133" spans="1:7" ht="12.75">
      <c r="A133" s="92"/>
      <c r="B133" s="92"/>
      <c r="C133" s="92"/>
      <c r="D133" s="183"/>
      <c r="E133" s="183"/>
      <c r="F133" s="183"/>
      <c r="G133" s="183"/>
    </row>
    <row r="134" spans="1:7" ht="12.75">
      <c r="A134" s="92"/>
      <c r="B134" s="92"/>
      <c r="C134" s="92"/>
      <c r="D134" s="183"/>
      <c r="E134" s="183"/>
      <c r="F134" s="183"/>
      <c r="G134" s="183"/>
    </row>
    <row r="135" spans="1:7" ht="12.75">
      <c r="A135" s="92"/>
      <c r="B135" s="92"/>
      <c r="C135" s="92"/>
      <c r="D135" s="183"/>
      <c r="E135" s="183"/>
      <c r="F135" s="183"/>
      <c r="G135" s="183"/>
    </row>
    <row r="136" spans="1:7" ht="12.75">
      <c r="A136" s="92"/>
      <c r="B136" s="92"/>
      <c r="C136" s="92"/>
      <c r="D136" s="183"/>
      <c r="E136" s="183"/>
      <c r="F136" s="183"/>
      <c r="G136" s="183"/>
    </row>
    <row r="137" spans="1:7" ht="12.75">
      <c r="A137" s="92"/>
      <c r="B137" s="92"/>
      <c r="C137" s="92"/>
      <c r="D137" s="183"/>
      <c r="E137" s="183"/>
      <c r="F137" s="183"/>
      <c r="G137" s="183"/>
    </row>
    <row r="138" spans="1:7" ht="12.75">
      <c r="A138" s="92"/>
      <c r="B138" s="92"/>
      <c r="C138" s="92"/>
      <c r="D138" s="183"/>
      <c r="E138" s="183"/>
      <c r="F138" s="183"/>
      <c r="G138" s="183"/>
    </row>
    <row r="139" spans="1:7" ht="12.75">
      <c r="A139" s="92"/>
      <c r="B139" s="92"/>
      <c r="C139" s="92"/>
      <c r="D139" s="183"/>
      <c r="E139" s="183"/>
      <c r="F139" s="183"/>
      <c r="G139" s="183"/>
    </row>
    <row r="140" spans="1:7" ht="12.75">
      <c r="A140" s="92"/>
      <c r="B140" s="92"/>
      <c r="C140" s="92"/>
      <c r="D140" s="183"/>
      <c r="E140" s="183"/>
      <c r="F140" s="183"/>
      <c r="G140" s="183"/>
    </row>
    <row r="141" spans="1:7" ht="12.75">
      <c r="A141" s="92"/>
      <c r="B141" s="92"/>
      <c r="C141" s="92"/>
      <c r="D141" s="183"/>
      <c r="E141" s="183"/>
      <c r="F141" s="183"/>
      <c r="G141" s="183"/>
    </row>
    <row r="142" spans="1:7" ht="12.75">
      <c r="A142" s="92"/>
      <c r="B142" s="92"/>
      <c r="C142" s="92"/>
      <c r="D142" s="183"/>
      <c r="E142" s="183"/>
      <c r="F142" s="183"/>
      <c r="G142" s="183"/>
    </row>
    <row r="143" spans="1:7" ht="12.75">
      <c r="A143" s="92"/>
      <c r="B143" s="92"/>
      <c r="C143" s="92"/>
      <c r="D143" s="183"/>
      <c r="E143" s="183"/>
      <c r="F143" s="183"/>
      <c r="G143" s="183"/>
    </row>
    <row r="144" spans="1:7" ht="12.75">
      <c r="A144" s="92"/>
      <c r="B144" s="92"/>
      <c r="C144" s="92"/>
      <c r="D144" s="183"/>
      <c r="E144" s="183"/>
      <c r="F144" s="183"/>
      <c r="G144" s="183"/>
    </row>
    <row r="145" spans="1:7" ht="12.75">
      <c r="A145" s="92"/>
      <c r="B145" s="92"/>
      <c r="C145" s="92"/>
      <c r="D145" s="183"/>
      <c r="E145" s="183"/>
      <c r="F145" s="183"/>
      <c r="G145" s="183"/>
    </row>
    <row r="146" spans="1:7" ht="12.75">
      <c r="A146" s="92"/>
      <c r="B146" s="92"/>
      <c r="C146" s="92"/>
      <c r="D146" s="183"/>
      <c r="E146" s="183"/>
      <c r="F146" s="183"/>
      <c r="G146" s="183"/>
    </row>
    <row r="147" spans="1:7" ht="12.75">
      <c r="A147" s="92"/>
      <c r="B147" s="92"/>
      <c r="C147" s="92"/>
      <c r="D147" s="183"/>
      <c r="E147" s="183"/>
      <c r="F147" s="183"/>
      <c r="G147" s="183"/>
    </row>
    <row r="148" spans="1:7" ht="12.75">
      <c r="A148" s="92"/>
      <c r="B148" s="92"/>
      <c r="C148" s="92"/>
      <c r="D148" s="183"/>
      <c r="E148" s="183"/>
      <c r="F148" s="183"/>
      <c r="G148" s="183"/>
    </row>
    <row r="149" spans="1:7" ht="12.75">
      <c r="A149" s="92"/>
      <c r="B149" s="92"/>
      <c r="C149" s="92"/>
      <c r="D149" s="183"/>
      <c r="E149" s="183"/>
      <c r="F149" s="183"/>
      <c r="G149" s="183"/>
    </row>
    <row r="150" spans="1:7" ht="12.75">
      <c r="A150" s="92"/>
      <c r="B150" s="92"/>
      <c r="C150" s="92"/>
      <c r="D150" s="183"/>
      <c r="E150" s="183"/>
      <c r="F150" s="183"/>
      <c r="G150" s="183"/>
    </row>
    <row r="151" spans="1:7" ht="12.75">
      <c r="A151" s="92"/>
      <c r="B151" s="92"/>
      <c r="C151" s="92"/>
      <c r="D151" s="183"/>
      <c r="E151" s="183"/>
      <c r="F151" s="183"/>
      <c r="G151" s="183"/>
    </row>
    <row r="152" spans="1:7" ht="12.75">
      <c r="A152" s="92"/>
      <c r="B152" s="92"/>
      <c r="C152" s="92"/>
      <c r="D152" s="183"/>
      <c r="E152" s="183"/>
      <c r="F152" s="183"/>
      <c r="G152" s="183"/>
    </row>
    <row r="153" spans="1:7" ht="12.75">
      <c r="A153" s="92"/>
      <c r="B153" s="92"/>
      <c r="C153" s="92"/>
      <c r="D153" s="183"/>
      <c r="E153" s="183"/>
      <c r="F153" s="183"/>
      <c r="G153" s="183"/>
    </row>
    <row r="154" spans="1:7" ht="12.75">
      <c r="A154" s="92"/>
      <c r="B154" s="92"/>
      <c r="C154" s="92"/>
      <c r="D154" s="183"/>
      <c r="E154" s="183"/>
      <c r="F154" s="183"/>
      <c r="G154" s="183"/>
    </row>
    <row r="155" spans="1:7" ht="12.75">
      <c r="A155" s="92"/>
      <c r="B155" s="92"/>
      <c r="C155" s="92"/>
      <c r="D155" s="183"/>
      <c r="E155" s="183"/>
      <c r="F155" s="183"/>
      <c r="G155" s="183"/>
    </row>
    <row r="156" spans="1:7" ht="12.75">
      <c r="A156" s="92"/>
      <c r="B156" s="92"/>
      <c r="C156" s="92"/>
      <c r="D156" s="183"/>
      <c r="E156" s="183"/>
      <c r="F156" s="183"/>
      <c r="G156" s="183"/>
    </row>
    <row r="157" spans="1:7" ht="12.75">
      <c r="A157" s="92"/>
      <c r="B157" s="92"/>
      <c r="C157" s="92"/>
      <c r="D157" s="183"/>
      <c r="E157" s="183"/>
      <c r="F157" s="183"/>
      <c r="G157" s="183"/>
    </row>
    <row r="158" spans="1:7" ht="12.75">
      <c r="A158" s="92"/>
      <c r="B158" s="92"/>
      <c r="C158" s="92"/>
      <c r="D158" s="183"/>
      <c r="E158" s="183"/>
      <c r="F158" s="183"/>
      <c r="G158" s="183"/>
    </row>
    <row r="159" spans="1:7" ht="12.75">
      <c r="A159" s="92"/>
      <c r="B159" s="92"/>
      <c r="C159" s="92"/>
      <c r="D159" s="183"/>
      <c r="E159" s="183"/>
      <c r="F159" s="183"/>
      <c r="G159" s="183"/>
    </row>
    <row r="160" spans="1:7" ht="12.75">
      <c r="A160" s="92"/>
      <c r="B160" s="92"/>
      <c r="C160" s="92"/>
      <c r="D160" s="183"/>
      <c r="E160" s="183"/>
      <c r="F160" s="183"/>
      <c r="G160" s="183"/>
    </row>
    <row r="161" spans="1:7" ht="12.75">
      <c r="A161" s="92"/>
      <c r="B161" s="92"/>
      <c r="C161" s="92"/>
      <c r="D161" s="183"/>
      <c r="E161" s="183"/>
      <c r="F161" s="183"/>
      <c r="G161" s="183"/>
    </row>
    <row r="162" spans="1:7" ht="12.75">
      <c r="A162" s="92"/>
      <c r="B162" s="92"/>
      <c r="C162" s="92"/>
      <c r="D162" s="183"/>
      <c r="E162" s="183"/>
      <c r="F162" s="183"/>
      <c r="G162" s="183"/>
    </row>
    <row r="163" spans="1:7" ht="12.75">
      <c r="A163" s="92"/>
      <c r="B163" s="92"/>
      <c r="C163" s="92"/>
      <c r="D163" s="183"/>
      <c r="E163" s="183"/>
      <c r="F163" s="183"/>
      <c r="G163" s="183"/>
    </row>
    <row r="164" spans="1:7" ht="12.75">
      <c r="A164" s="92"/>
      <c r="B164" s="92"/>
      <c r="C164" s="92"/>
      <c r="D164" s="92"/>
      <c r="E164" s="92"/>
      <c r="F164" s="92"/>
      <c r="G164" s="92"/>
    </row>
    <row r="165" spans="1:7" ht="12.75">
      <c r="A165" s="92"/>
      <c r="B165" s="92"/>
      <c r="C165" s="92"/>
      <c r="D165" s="92"/>
      <c r="E165" s="92"/>
      <c r="F165" s="92"/>
      <c r="G165" s="92"/>
    </row>
    <row r="166" spans="1:7" ht="12.75">
      <c r="A166" s="92"/>
      <c r="B166" s="92"/>
      <c r="C166" s="92"/>
      <c r="D166" s="92"/>
      <c r="E166" s="92"/>
      <c r="F166" s="92"/>
      <c r="G166" s="92"/>
    </row>
    <row r="167" spans="1:7" ht="12.75">
      <c r="A167" s="92"/>
      <c r="B167" s="92"/>
      <c r="C167" s="92"/>
      <c r="D167" s="92"/>
      <c r="E167" s="92"/>
      <c r="F167" s="92"/>
      <c r="G167" s="92"/>
    </row>
    <row r="168" spans="1:7" ht="12.75">
      <c r="A168" s="92"/>
      <c r="B168" s="92"/>
      <c r="C168" s="92"/>
      <c r="D168" s="92"/>
      <c r="E168" s="92"/>
      <c r="F168" s="92"/>
      <c r="G168" s="92"/>
    </row>
    <row r="169" spans="1:7" ht="12.75">
      <c r="A169" s="92"/>
      <c r="B169" s="92"/>
      <c r="C169" s="92"/>
      <c r="D169" s="92"/>
      <c r="E169" s="92"/>
      <c r="F169" s="92"/>
      <c r="G169" s="92"/>
    </row>
    <row r="170" spans="1:7" ht="12.75">
      <c r="A170" s="92"/>
      <c r="B170" s="92"/>
      <c r="C170" s="92"/>
      <c r="D170" s="92"/>
      <c r="E170" s="92"/>
      <c r="F170" s="92"/>
      <c r="G170" s="92"/>
    </row>
    <row r="171" spans="1:7" ht="12.75">
      <c r="A171" s="92"/>
      <c r="B171" s="92"/>
      <c r="C171" s="92"/>
      <c r="D171" s="92"/>
      <c r="E171" s="92"/>
      <c r="F171" s="92"/>
      <c r="G171" s="92"/>
    </row>
    <row r="172" spans="1:7" ht="12.75">
      <c r="A172" s="92"/>
      <c r="B172" s="92"/>
      <c r="C172" s="92"/>
      <c r="D172" s="92"/>
      <c r="E172" s="92"/>
      <c r="F172" s="92"/>
      <c r="G172" s="92"/>
    </row>
    <row r="173" spans="1:7" ht="12.75">
      <c r="A173" s="92"/>
      <c r="B173" s="92"/>
      <c r="C173" s="92"/>
      <c r="D173" s="92"/>
      <c r="E173" s="92"/>
      <c r="F173" s="92"/>
      <c r="G173" s="92"/>
    </row>
    <row r="174" spans="1:7" ht="12.75">
      <c r="A174" s="92"/>
      <c r="B174" s="92"/>
      <c r="C174" s="92"/>
      <c r="D174" s="92"/>
      <c r="E174" s="92"/>
      <c r="F174" s="92"/>
      <c r="G174" s="92"/>
    </row>
    <row r="175" spans="1:7" ht="12.75">
      <c r="A175" s="92"/>
      <c r="B175" s="92"/>
      <c r="C175" s="92"/>
      <c r="D175" s="92"/>
      <c r="E175" s="92"/>
      <c r="F175" s="92"/>
      <c r="G175" s="92"/>
    </row>
    <row r="176" spans="1:7" ht="12.75">
      <c r="A176" s="92"/>
      <c r="B176" s="92"/>
      <c r="C176" s="92"/>
      <c r="D176" s="92"/>
      <c r="E176" s="92"/>
      <c r="F176" s="92"/>
      <c r="G176" s="92"/>
    </row>
    <row r="177" spans="1:7" ht="12.75">
      <c r="A177" s="92"/>
      <c r="B177" s="92"/>
      <c r="C177" s="92"/>
      <c r="D177" s="92"/>
      <c r="E177" s="92"/>
      <c r="F177" s="92"/>
      <c r="G177" s="92"/>
    </row>
    <row r="178" spans="1:7" ht="12.75">
      <c r="A178" s="92"/>
      <c r="B178" s="92"/>
      <c r="C178" s="92"/>
      <c r="D178" s="92"/>
      <c r="E178" s="92"/>
      <c r="F178" s="92"/>
      <c r="G178" s="92"/>
    </row>
  </sheetData>
  <sheetProtection selectLockedCells="1" selectUnlockedCells="1"/>
  <mergeCells count="11">
    <mergeCell ref="A1:G1"/>
    <mergeCell ref="A2:G2"/>
    <mergeCell ref="A3:G3"/>
    <mergeCell ref="A4:G4"/>
    <mergeCell ref="A5:G5"/>
    <mergeCell ref="A7:G7"/>
    <mergeCell ref="A8:G8"/>
    <mergeCell ref="A9:G9"/>
    <mergeCell ref="A10:G10"/>
    <mergeCell ref="D11:G11"/>
    <mergeCell ref="D50:G50"/>
  </mergeCells>
  <printOptions/>
  <pageMargins left="1.18125" right="0.31527777777777777" top="0.511805555555555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Glava</cp:lastModifiedBy>
  <cp:lastPrinted>2014-06-03T11:23:19Z</cp:lastPrinted>
  <dcterms:created xsi:type="dcterms:W3CDTF">2007-06-18T09:23:14Z</dcterms:created>
  <dcterms:modified xsi:type="dcterms:W3CDTF">2014-06-03T11:23:41Z</dcterms:modified>
  <cp:category/>
  <cp:version/>
  <cp:contentType/>
  <cp:contentStatus/>
</cp:coreProperties>
</file>