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прил.1 дох" sheetId="1" r:id="rId1"/>
    <sheet name="прил2 безв дох" sheetId="2" r:id="rId2"/>
    <sheet name="прил.3 (Рз, ПР)" sheetId="3" r:id="rId3"/>
    <sheet name=" прил 4 (ЦСР)" sheetId="4" r:id="rId4"/>
    <sheet name="прил 5 ведом" sheetId="5" r:id="rId5"/>
    <sheet name="прил6 ист" sheetId="6" r:id="rId6"/>
    <sheet name="прил7 прогр" sheetId="7" r:id="rId7"/>
    <sheet name="прил8 нормат" sheetId="8" r:id="rId8"/>
  </sheets>
  <definedNames>
    <definedName name="_xlnm.Print_Area" localSheetId="2">'прил.3 (Рз, ПР)'!$A$1:$I$55</definedName>
    <definedName name="Excel_BuiltIn_Print_Area">('прил.3 (Рз, ПР)'!$A$1:$I$55,'прил.3 (Рз, ПР)'!#REF!)</definedName>
  </definedNames>
  <calcPr fullCalcOnLoad="1"/>
</workbook>
</file>

<file path=xl/sharedStrings.xml><?xml version="1.0" encoding="utf-8"?>
<sst xmlns="http://schemas.openxmlformats.org/spreadsheetml/2006/main" count="2006" uniqueCount="614">
  <si>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</si>
  <si>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</si>
  <si>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</si>
  <si>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</si>
  <si>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07 июля 2015 года № 9 Протокол № 12</t>
  </si>
  <si>
    <t>ПРИЛОЖЕНИЕ № 2</t>
  </si>
  <si>
    <t>от 16 декабря 2014 года № 7 Протокол № 4</t>
  </si>
  <si>
    <t>Объем поступлений доходов в бюджет Усть-Лабинского городского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бюджета  на 2015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</si>
  <si>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</si>
  <si>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</si>
  <si>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</si>
  <si>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</si>
  <si>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</si>
  <si>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</si>
  <si>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</si>
  <si>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</si>
  <si>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</si>
  <si>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</si>
  <si>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</si>
  <si>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</si>
  <si>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</si>
  <si>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</si>
  <si>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</si>
  <si>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</si>
  <si>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</si>
  <si>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</si>
  <si>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</si>
  <si>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</si>
  <si>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</si>
  <si>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</si>
  <si>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</si>
  <si>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</si>
  <si>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</si>
  <si>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</si>
  <si>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</si>
  <si>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</si>
  <si>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</si>
  <si>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</si>
  <si>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</si>
  <si>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</si>
  <si>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</si>
  <si>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</si>
  <si>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</si>
  <si>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</si>
  <si>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</si>
  <si>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</si>
  <si>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</si>
  <si>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</si>
  <si>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</si>
  <si>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</si>
  <si>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</si>
  <si>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</si>
  <si>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</si>
  <si>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</si>
  <si>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</si>
  <si>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</si>
  <si>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</si>
  <si>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</si>
  <si>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</si>
  <si>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</si>
  <si>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</si>
  <si>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1 14 01050 13 0000 410</t>
  </si>
  <si>
    <t>Доходы от продажи квартир, находящихся в собственности поселений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</si>
  <si>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</si>
  <si>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</si>
  <si>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</si>
  <si>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</si>
  <si>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</si>
  <si>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</si>
  <si>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1 14 06013 00 0000 430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</si>
  <si>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</si>
  <si>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1 14 06013 13 0000 430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</si>
  <si>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</si>
  <si>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</si>
  <si>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</si>
  <si>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1 14 06025 13 0000 430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</si>
  <si>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</si>
  <si>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1 16 00000 00 0000 000</t>
  </si>
  <si>
    <t>Штрафы,санкции,возмещение ущерба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</si>
  <si>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</si>
  <si>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</si>
  <si>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</si>
  <si>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</si>
  <si>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</si>
  <si>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</si>
  <si>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</si>
  <si>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</si>
  <si>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</si>
  <si>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</si>
  <si>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</si>
  <si>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</si>
  <si>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</si>
  <si>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 от возмещения ущерба при возникновении страховых случаев</t>
  </si>
  <si>
    <t>1 16 90050 13 0000 140</t>
  </si>
  <si>
    <t>Прочие поступления от денежных взысканий (штрафов) и иных сумм в возмещение ущерба,зачисляемые в бюджеты поселений</t>
  </si>
  <si>
    <t>1 17 00000 00 0000 000</t>
  </si>
  <si>
    <t>Прочие неналоговые доходы</t>
  </si>
  <si>
    <t>1 17 05050 13 0000 180</t>
  </si>
  <si>
    <t>Прочие неналоговые доходы бюджетов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</si>
  <si>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</si>
  <si>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</si>
  <si>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</si>
  <si>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</si>
  <si>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</si>
  <si>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</si>
  <si>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</si>
  <si>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</si>
  <si>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</si>
  <si>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</si>
  <si>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</si>
  <si>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</si>
  <si>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</si>
  <si>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</si>
  <si>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</si>
  <si>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</si>
  <si>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</si>
  <si>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</si>
  <si>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2 02 02008 13 0000 151</t>
  </si>
  <si>
    <t>Субсидии бюджетам городских поселений на обеспечение жильем молодых семей</t>
  </si>
  <si>
    <t>2 02 02051 13 0000 151</t>
  </si>
  <si>
    <t>Субсидии бюджетам поселений на обеспечение жильем молодых семей</t>
  </si>
  <si>
    <t xml:space="preserve">2 02 02999 13 0000 151 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</si>
  <si>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</si>
  <si>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</si>
  <si>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2 02 03024 13 0000 151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</si>
  <si>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</si>
  <si>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2 02 04000 00 0000 151 </t>
  </si>
  <si>
    <t>Иные межбюджетные трансферты</t>
  </si>
  <si>
    <t xml:space="preserve">2 02 04999 13 0000 151 </t>
  </si>
  <si>
    <t>Прочие межбюджетные трансферты, передаваемые бюджетам городских поселений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</si>
  <si>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</si>
  <si>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</si>
  <si>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</si>
  <si>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</si>
  <si>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</si>
  <si>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</si>
  <si>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2 18 05010 13 0000 151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</si>
  <si>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</si>
  <si>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</si>
  <si>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</si>
  <si>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</si>
  <si>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</si>
  <si>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Глава</t>
  </si>
  <si>
    <t>Усть-Лабинского района                                               В.Н.Анпилогов</t>
  </si>
  <si>
    <t>ПРИЛОЖЕНИЕ № 3</t>
  </si>
  <si>
    <t>в 2015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</si>
  <si>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</si>
  <si>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</si>
  <si>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</si>
  <si>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 бюджетам субъектов Российской Федерации и муниципальных образований (межбюджетные субсидии)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</si>
  <si>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</si>
  <si>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</si>
  <si>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</si>
  <si>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      В.Н.Анпилогов</t>
  </si>
  <si>
    <t xml:space="preserve">Усть-Лабинского района </t>
  </si>
  <si>
    <t>ПРИЛОЖЕНИЕ № 4</t>
  </si>
  <si>
    <t>Распределение бюджетных ассигнований по разделам и подразделам классификации расходов бюджета на 2015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</si>
  <si>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</si>
  <si>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</si>
  <si>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</si>
  <si>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</si>
  <si>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</si>
  <si>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</si>
  <si>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</si>
  <si>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</si>
  <si>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</si>
  <si>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</si>
  <si>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</si>
  <si>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</si>
  <si>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</si>
  <si>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</si>
  <si>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</si>
  <si>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</si>
  <si>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</si>
  <si>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</si>
  <si>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</si>
  <si>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</si>
  <si>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</si>
  <si>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</si>
  <si>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</si>
  <si>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</si>
  <si>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</si>
  <si>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</si>
  <si>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</si>
  <si>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</si>
  <si>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</si>
  <si>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</si>
  <si>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</si>
  <si>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</si>
  <si>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</si>
  <si>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</si>
  <si>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</si>
  <si>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</si>
  <si>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</si>
  <si>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08</t>
  </si>
  <si>
    <t>Дорожное хозяйство (дорожные фонды)</t>
  </si>
  <si>
    <t>4.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</si>
  <si>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</si>
  <si>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</si>
  <si>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</si>
  <si>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</si>
  <si>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</si>
  <si>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</si>
  <si>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</si>
  <si>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</si>
  <si>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07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</si>
  <si>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</si>
  <si>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</si>
  <si>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</si>
  <si>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</si>
  <si>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</si>
  <si>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</si>
  <si>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</si>
  <si>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</si>
  <si>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</si>
  <si>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</si>
  <si>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</si>
  <si>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</si>
  <si>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</si>
  <si>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 xml:space="preserve">Усть-Лабинского района                                              </t>
  </si>
  <si>
    <t>В.Н.Анпилогов</t>
  </si>
  <si>
    <t>ПРИЛОЖЕНИЕ № 5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</si>
  <si>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на 2015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</si>
  <si>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</si>
  <si>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</si>
  <si>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</si>
  <si>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</si>
  <si>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</si>
  <si>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</si>
  <si>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</si>
  <si>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</si>
  <si>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</si>
  <si>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</si>
  <si>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</si>
  <si>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</si>
  <si>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</si>
  <si>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</si>
  <si>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</si>
  <si>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</si>
  <si>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</si>
  <si>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</si>
  <si>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</si>
  <si>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</si>
  <si>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</si>
  <si>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</si>
  <si>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</si>
  <si>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</si>
  <si>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</si>
  <si>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</si>
  <si>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</si>
  <si>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</si>
  <si>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</si>
  <si>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</si>
  <si>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</si>
  <si>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</si>
  <si>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</si>
  <si>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</si>
  <si>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Муниципальная программа "Муниципальное управление"</t>
  </si>
  <si>
    <t>52 0 0000</t>
  </si>
  <si>
    <t>Организация муниципального управления (прочие обязательства)</t>
  </si>
  <si>
    <t>52 1 0000</t>
  </si>
  <si>
    <t>Расходы на осуществление муниципального управления</t>
  </si>
  <si>
    <t>52 1  4121</t>
  </si>
  <si>
    <t>Социальное обеспечение и иные выплаты населению</t>
  </si>
  <si>
    <t>52 1 4121</t>
  </si>
  <si>
    <t>300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</si>
  <si>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</si>
  <si>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52 2 0000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</si>
  <si>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</si>
  <si>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52 2 1026</t>
  </si>
  <si>
    <t>Обеспечение хозяйственного обслуживания администрации Усть-Лабинского городского поселения Усть-Лабинского района</t>
  </si>
  <si>
    <t>52 3 0000</t>
  </si>
  <si>
    <t>Расходы на обеспечение деятельности (оказания услуг) муниципальных учреждений</t>
  </si>
  <si>
    <t>52 3 0059</t>
  </si>
  <si>
    <t>Финансовое обеспечение непредвиденных расходов</t>
  </si>
  <si>
    <t>52 4 0000</t>
  </si>
  <si>
    <t>Осуществление расходов на непредвиденные цели</t>
  </si>
  <si>
    <t>52 4 1049</t>
  </si>
  <si>
    <t>Обеспечение деятельности представительного органа власти Усть-Лабинского городского поселения Усть-Лабинского района</t>
  </si>
  <si>
    <t>53 0 0000</t>
  </si>
  <si>
    <t>Депутаты Совета Усть-Лабинского городского поселения Усть-Лабинского района</t>
  </si>
  <si>
    <t>53 1 0000</t>
  </si>
  <si>
    <t>Расходы на обеспечение функций органов местного самоуправления</t>
  </si>
  <si>
    <t>53 1 0019</t>
  </si>
  <si>
    <t>Муниципальная программа "Управление муниципальным имуществом "</t>
  </si>
  <si>
    <t>54 0 0000</t>
  </si>
  <si>
    <t>Приобретение  и содержание имущества  казны</t>
  </si>
  <si>
    <t>54 1 0000</t>
  </si>
  <si>
    <t xml:space="preserve">Мероприятия в рамках управления имуществом казны </t>
  </si>
  <si>
    <t xml:space="preserve">54 1 1001 </t>
  </si>
  <si>
    <t>54 1 1001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</si>
  <si>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</si>
  <si>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</si>
  <si>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</si>
  <si>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>54 2 0000</t>
  </si>
  <si>
    <t>Оценка недвижимости, признание прав и регулирование отношений по муниципальной собственности</t>
  </si>
  <si>
    <t>54 2 1039</t>
  </si>
  <si>
    <t>Муниципальная программа "Обеспечение безопасности населения"</t>
  </si>
  <si>
    <t>55 0 0000</t>
  </si>
  <si>
    <t>Предупреждение и ликвидация последствий чрезвычайных ситуаций, стихийных бедствий, гражданская оборона</t>
  </si>
  <si>
    <t>55 1 0000</t>
  </si>
  <si>
    <t>Подготовка населения и организаций к действиям в чрезвычайной ситуации в мирное и военное время</t>
  </si>
  <si>
    <t>55 1 1055</t>
  </si>
  <si>
    <t>Снижение рисков и смягчение последствий чрезвычайных ситуаций природного и техногенного характера</t>
  </si>
  <si>
    <t>55 2 0000</t>
  </si>
  <si>
    <t>Предупреждение и ликвидация последствий чрезвычайных ситуаций природного и техногенного характера</t>
  </si>
  <si>
    <t>55 2 1057</t>
  </si>
  <si>
    <t xml:space="preserve">Обеспечение пожарной безопасности  </t>
  </si>
  <si>
    <t>55 3 0000</t>
  </si>
  <si>
    <t>Проведение мероприятий по обеспечению пожарной безопасности</t>
  </si>
  <si>
    <t>55 3 1028</t>
  </si>
  <si>
    <t xml:space="preserve">Укрепление правопорядка, профилактика правонарушений, усиление борьбы с преступностью </t>
  </si>
  <si>
    <t>55 4 0000</t>
  </si>
  <si>
    <t>Мероприятия по укреплению правопорядка, профилактике правонарушений, усилению борьбы с преступностью</t>
  </si>
  <si>
    <t>55 4 1054</t>
  </si>
  <si>
    <t xml:space="preserve">Профилактика терроризма и экстремизма </t>
  </si>
  <si>
    <t>55 5 0000</t>
  </si>
  <si>
    <t xml:space="preserve">Мероприятия по профилактике терроризма и экстремизма </t>
  </si>
  <si>
    <t>55 5 1011</t>
  </si>
  <si>
    <t xml:space="preserve">Обеспечение  безопасности людей на водных объектах </t>
  </si>
  <si>
    <t>55 60000</t>
  </si>
  <si>
    <t>Создание системы комплексного обеспечения безопасности жизнедеятельности</t>
  </si>
  <si>
    <t>55 6 1059</t>
  </si>
  <si>
    <t xml:space="preserve">Поисковые и аварийно-спасательные учреждения </t>
  </si>
  <si>
    <t>55 7 0000</t>
  </si>
  <si>
    <t>55 7 0059</t>
  </si>
  <si>
    <t>Безопасный город</t>
  </si>
  <si>
    <t>55 8 0000</t>
  </si>
  <si>
    <t>Создание условий для сохранения контроля над криминогенной обстановкой в поселении</t>
  </si>
  <si>
    <t>55 8 1011</t>
  </si>
  <si>
    <t xml:space="preserve">Противодействие коррупции </t>
  </si>
  <si>
    <t>55 9 0000</t>
  </si>
  <si>
    <t xml:space="preserve">Мероприятия по противодействию коррупции </t>
  </si>
  <si>
    <t>55 9 1055</t>
  </si>
  <si>
    <t>Муниципальная программа "Развитие дорожного хозяйства"</t>
  </si>
  <si>
    <t>56 0 0000</t>
  </si>
  <si>
    <t>Реализация мероприятий в сфере дорожного хозяйства (дорожный фонд)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</si>
  <si>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</si>
  <si>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</si>
  <si>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</si>
  <si>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</si>
  <si>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</si>
  <si>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</si>
  <si>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Капитальный ремонт и ремонт автомобильных дорог местного значения Краснодарского края</t>
  </si>
  <si>
    <t>56 1 6027</t>
  </si>
  <si>
    <t xml:space="preserve">Мероприятия по проведению капитального ремонта и ремонта автомобильных дорог местного значения </t>
  </si>
  <si>
    <t>56 1 6527</t>
  </si>
  <si>
    <t>Обеспечение  безопасности дорожного движения</t>
  </si>
  <si>
    <t>56 2 0000</t>
  </si>
  <si>
    <t>Мероприятия по повышению безопасности на дорогах поселения</t>
  </si>
  <si>
    <t>56 2 1041</t>
  </si>
  <si>
    <t>Муниципальная программа "Развитие транспортной системы"</t>
  </si>
  <si>
    <t>57 0 0000</t>
  </si>
  <si>
    <t>Организация транспортного обслуживания населения</t>
  </si>
  <si>
    <t>57 1 0000</t>
  </si>
  <si>
    <t>Мероприятия по осуществлению транспортного обслуживания населения</t>
  </si>
  <si>
    <t>57 1 1081</t>
  </si>
  <si>
    <t xml:space="preserve">Муниципальная программа "Оказание поддержки развития  малого и среднего предпринимательства" </t>
  </si>
  <si>
    <t>58 0 0000</t>
  </si>
  <si>
    <t>Оказание поддержки малому и среднему предпринимательству, включая крестьянские (фермерские) хозяйства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</si>
  <si>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</si>
  <si>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</si>
  <si>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</si>
  <si>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</si>
  <si>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</si>
  <si>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58 2 0000</t>
  </si>
  <si>
    <t>Оказание финансовой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</si>
  <si>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58 2 1062</t>
  </si>
  <si>
    <t>Муниципальная программа "Подготовка градостроительной и землеустроительной документации "</t>
  </si>
  <si>
    <t>59 0 0000</t>
  </si>
  <si>
    <t>Территориальное развитие (градостроительство и землеустроительство)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</si>
  <si>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</si>
  <si>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</si>
  <si>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</si>
  <si>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</si>
  <si>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</si>
  <si>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</si>
  <si>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</si>
  <si>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</si>
  <si>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</si>
  <si>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</si>
  <si>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</si>
  <si>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Муниципальная программа "Развитие жилищно-коммунального хозяйства "</t>
  </si>
  <si>
    <t>60 0 0000</t>
  </si>
  <si>
    <t>Содержание и развитие коммунальной инфраструктуры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</si>
  <si>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</si>
  <si>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</si>
  <si>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</si>
  <si>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</si>
  <si>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</si>
  <si>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</si>
  <si>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</si>
  <si>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>Проведение мероприятий по подготовке систем водоснабжения и водоотведения  к осенне-зимнему периоду</t>
  </si>
  <si>
    <t>60 1 6238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</si>
  <si>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</si>
  <si>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</si>
  <si>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</si>
  <si>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</si>
  <si>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</si>
  <si>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</si>
  <si>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 xml:space="preserve">Муниципальная программа "Проведение мероприятий по благоустройству территории поселения" </t>
  </si>
  <si>
    <t xml:space="preserve">61 0 0000 </t>
  </si>
  <si>
    <t xml:space="preserve">Мероприятия по благоустройству </t>
  </si>
  <si>
    <t>61 1 0000</t>
  </si>
  <si>
    <t>Реализация мероприятий в рамках уличного освещения</t>
  </si>
  <si>
    <t>61 1 1035</t>
  </si>
  <si>
    <t>Реализация мероприятий в рамках благоустройства (озеленения)</t>
  </si>
  <si>
    <t>61 1 1036</t>
  </si>
  <si>
    <t>Реализация мероприятий в рамках прочего благоустройства</t>
  </si>
  <si>
    <t>61 1 1037</t>
  </si>
  <si>
    <t>Расходы на обеспечение деятельности (оказания услуг)  муниципальных учреждений</t>
  </si>
  <si>
    <t>61 1 0059</t>
  </si>
  <si>
    <t>61 1  0059</t>
  </si>
  <si>
    <t>Проведение мероприятий "Доступная среда"</t>
  </si>
  <si>
    <t>61 2 0000</t>
  </si>
  <si>
    <t>Реализация мероприятий в рамках благоустройства</t>
  </si>
  <si>
    <t>61 2 1038</t>
  </si>
  <si>
    <t xml:space="preserve">Муниципальная программа "Реализации государственной молодежной политики" </t>
  </si>
  <si>
    <t>62 0 0000</t>
  </si>
  <si>
    <t>Организационно-воспитательная работа с молодежью</t>
  </si>
  <si>
    <t>62 1 0000</t>
  </si>
  <si>
    <t>Реализация мероприятий в области молодежной политики</t>
  </si>
  <si>
    <t>62 1 1090</t>
  </si>
  <si>
    <t xml:space="preserve">62  1 1090 </t>
  </si>
  <si>
    <t>Муниципальная программа "Развитие культуры"</t>
  </si>
  <si>
    <t>63 0 0000</t>
  </si>
  <si>
    <t>Организация досуга и предоставление услуг организациями культуры</t>
  </si>
  <si>
    <t>63 1 0000</t>
  </si>
  <si>
    <t>Расходы на обеспечение деятельности (оказания услуг) подведомственных учреждений.</t>
  </si>
  <si>
    <t>63 1 0059</t>
  </si>
  <si>
    <t>Поэтапное повышение уровня средней заработной платы работников муниципальных учреждений отрасли культуры, искусства и кинематографии до средней заработной платы по Краснодарскому краю.</t>
  </si>
  <si>
    <t>63 1 6012</t>
  </si>
  <si>
    <t>Мероприятия по поэтапному повышению уровня средней заработной платы работников муниципальных учрежденийотрасли культуры, искусства и кинематографии до средней заработной платы по Краснодарскому краю.</t>
  </si>
  <si>
    <t>63 1 6512</t>
  </si>
  <si>
    <t>Реализация мероприятий в области культуры</t>
  </si>
  <si>
    <t>63 1 1068</t>
  </si>
  <si>
    <t xml:space="preserve">63 1 1068 </t>
  </si>
  <si>
    <t>Библиотечное обслуживание населения</t>
  </si>
  <si>
    <t>63 2 0000</t>
  </si>
  <si>
    <t>Расходы на обеспечение деятельностит (оказания услуг) подведомственных учреждений.</t>
  </si>
  <si>
    <t>63 2 0059</t>
  </si>
  <si>
    <t>63 2 6012</t>
  </si>
  <si>
    <t>63 2 6512</t>
  </si>
  <si>
    <t>Комплектование книжных фондов библиотек муниципальных образований(поселений)</t>
  </si>
  <si>
    <t>63 2 8144</t>
  </si>
  <si>
    <t>Муниципальная программа "Оказание мер социальной поддержки граждан, проживающих на территории поселения "</t>
  </si>
  <si>
    <t>64 0 0000</t>
  </si>
  <si>
    <t>Оказание мер социальной поддержки отдельным категориям населения</t>
  </si>
  <si>
    <t>64 1 0000</t>
  </si>
  <si>
    <t>Компенсации на обеспечение льготным зубопротезированием граждан, проживающих на территории поселения</t>
  </si>
  <si>
    <t>64 1 4107</t>
  </si>
  <si>
    <t xml:space="preserve">Мероприятия по оказанию социальной поддержки отдельным категориям населения </t>
  </si>
  <si>
    <t>64 1 4121</t>
  </si>
  <si>
    <t>Мероприятия по оказанию социальной поддерки граждан</t>
  </si>
  <si>
    <t>64 2 0000</t>
  </si>
  <si>
    <t>Оказание адресной социальной помощи</t>
  </si>
  <si>
    <t>64 2 4122</t>
  </si>
  <si>
    <t>Выплаты за особые заслуги перед  городским поселением  (Почетные граждане)</t>
  </si>
  <si>
    <t>64 2 4313</t>
  </si>
  <si>
    <t>Муниципальная программа "Оказание мер социальной поддержки на приобретение (строительство) жилья"</t>
  </si>
  <si>
    <t>65 0 0000</t>
  </si>
  <si>
    <t>Социальные выплаты на обеспечение жильем молодых семей</t>
  </si>
  <si>
    <t>65 1 0000</t>
  </si>
  <si>
    <t>Расходы на оказание мер социальной поддержки на приобретение (строительство) жилья</t>
  </si>
  <si>
    <t>65 1 4121</t>
  </si>
  <si>
    <t>Социальные выплаты на приобретение (строительство) жилья</t>
  </si>
  <si>
    <t>65 1 8020</t>
  </si>
  <si>
    <t>65 1 5020</t>
  </si>
  <si>
    <t xml:space="preserve">Социальное обеспечение и иные выплаты населению </t>
  </si>
  <si>
    <t>Мероприятия по обеспечению жильем молодых семей</t>
  </si>
  <si>
    <t>65 1 7020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</si>
  <si>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</si>
  <si>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65 2 0000</t>
  </si>
  <si>
    <t>Расходы на оказание мер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</si>
  <si>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 xml:space="preserve">65 2 4121 </t>
  </si>
  <si>
    <t>65 2 4121</t>
  </si>
  <si>
    <t>Социальные выплаты для оплаты части  ипотечного жилищного кредита на приобретение (строительство) жилья</t>
  </si>
  <si>
    <t>65 3 0000</t>
  </si>
  <si>
    <t>Предоставление социальных выплат отдельным категориям граждан на погашение части ипотечного жилищного кредита, привлеченного для приобретения (строительства) жилья</t>
  </si>
  <si>
    <t xml:space="preserve">65 3 4121 </t>
  </si>
  <si>
    <t>65 3 4121</t>
  </si>
  <si>
    <t>Муниципальная программа "Развитие физической культуры и массового спорта"</t>
  </si>
  <si>
    <t>66 0 0000</t>
  </si>
  <si>
    <t>Создание условий для развития физической культуры и спорта</t>
  </si>
  <si>
    <t>66 1 0000</t>
  </si>
  <si>
    <t>Мероприятия по развитию  массового спорта</t>
  </si>
  <si>
    <t>66 1 1069</t>
  </si>
  <si>
    <t>66 1 0059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</si>
  <si>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</si>
  <si>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</si>
  <si>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</si>
  <si>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</si>
  <si>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Управление муниципальными финансами</t>
  </si>
  <si>
    <t>67 0 0000</t>
  </si>
  <si>
    <t xml:space="preserve">Управление муниципальным долгом и муниципальными финансовыми активами </t>
  </si>
  <si>
    <t>67 1 0000</t>
  </si>
  <si>
    <t xml:space="preserve">Процентные платежи по муниципальному долгу </t>
  </si>
  <si>
    <t>67 1 1052</t>
  </si>
  <si>
    <t>Обслуживание государственного (муниципального) долга</t>
  </si>
  <si>
    <t>700</t>
  </si>
  <si>
    <t xml:space="preserve">Муниципальная программа "Финансовая поддержка социально-ориентированных некоммерческих организаций" </t>
  </si>
  <si>
    <t>68 0 0000</t>
  </si>
  <si>
    <t>Поддержка социально-ориентированных некоммерческих организаций и содействие развитию гражданского общества</t>
  </si>
  <si>
    <t xml:space="preserve">68 1 0000 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</si>
  <si>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</si>
  <si>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68 1 1070</t>
  </si>
  <si>
    <t xml:space="preserve">Оказание финансовой поддержки Усть-Лабинской военно-патриотической детско-юношеской спортивно-туристической общественной организации воинов интернационалистов и инвалидов афганистана "Клуб Смена" </t>
  </si>
  <si>
    <t>68 1 1071</t>
  </si>
  <si>
    <t>Оказание финансовой поддержки социально-ориентированной некоммерческой организации Всероссийскому Обществу Слепых</t>
  </si>
  <si>
    <t>68 1 1072</t>
  </si>
  <si>
    <t>Оказание финансовой поддержки социально-ориентированной некоммерческой организации Всероссийскому Обществу инвалидов</t>
  </si>
  <si>
    <t>68 1 1073</t>
  </si>
  <si>
    <t>Оказание финансовой поддержки социально-ориентированной некоммерческой организации Усть-Лабинскому городскому казачьему обществу Усть-Лабинского район ного казачьего общества Екатеринодарского отдельного казачьего общества Кубанского войскового казачьего общества</t>
  </si>
  <si>
    <t>68 1 1074</t>
  </si>
  <si>
    <t>Усть-Лабинского городского поселения</t>
  </si>
  <si>
    <t>Усть-Лабинского района                                                 В.Н.Анпилогов</t>
  </si>
  <si>
    <t>ПРИЛОЖЕНИЕ № 6</t>
  </si>
  <si>
    <t xml:space="preserve">от 16 декабря 2014 года № 7 Протокол №  4 </t>
  </si>
  <si>
    <t>Ведомственная структура расходов бюджета Усть-Лабинского городского поселения Усть-Лабинского района на 2015год</t>
  </si>
  <si>
    <t xml:space="preserve">    </t>
  </si>
  <si>
    <t>адм</t>
  </si>
  <si>
    <t>ВР</t>
  </si>
  <si>
    <t>краев.б</t>
  </si>
  <si>
    <t>в том числе:</t>
  </si>
  <si>
    <t>Расходы на выплату персоналу в целях обеспечения выполнения функций государ ственными (муниципальными) органами, казен ными учреждениями, органами управления государственными внебюджетными фондами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</si>
  <si>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</si>
  <si>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</si>
  <si>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Резервный фонд</t>
  </si>
  <si>
    <t>Оценка недвижимости, признание прав и регулированием отношений по муниципальной собственности</t>
  </si>
  <si>
    <t xml:space="preserve">Муниципальная программа "Финансовая поддержка социально ориентированных некоммерческих организаций" </t>
  </si>
  <si>
    <t xml:space="preserve">Оказание финансовой поддержки Усть-Лабинской военно-патриотической детско-юношеской спортивно-туристической общест венной организации воинов интернационалис тов и инвалидов афганистана "Клуб Смена" </t>
  </si>
  <si>
    <t>Профилактика терроризма и экстремизма в поселении</t>
  </si>
  <si>
    <t>Обеспечение  безопасности людей на водных объектах</t>
  </si>
  <si>
    <t>55 6 0000</t>
  </si>
  <si>
    <t>Муниципальная парограмма "Развитие дорожного хозяйства"</t>
  </si>
  <si>
    <t>Муниципальная программа "Оказание поддержки развития малого и среднего предпринимательства"</t>
  </si>
  <si>
    <t>Территориальное развитие (градостроитель ство и землеустроительство)</t>
  </si>
  <si>
    <t>Проведение мероприятий по функциони рованию и развитию инфраструктуры</t>
  </si>
  <si>
    <t>62 1 0059</t>
  </si>
  <si>
    <t>Проведение  мероприятий    "Доступная среда"</t>
  </si>
  <si>
    <t>Молодежная политика и  оздоровление детей</t>
  </si>
  <si>
    <t xml:space="preserve">62 1 1090 </t>
  </si>
  <si>
    <t>992</t>
  </si>
  <si>
    <t>Комплектование книжных фондов библиотек муниципальных образований   (поселений)</t>
  </si>
  <si>
    <t xml:space="preserve">Муниципальная программа "Оказание мер социальной поддержки граждан, проживающих на территории  поселения" </t>
  </si>
  <si>
    <t>Выплаты за особые заслуги перед  городским поселением (Почетные граждане)</t>
  </si>
  <si>
    <t>Расходы на оказание мер 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</si>
  <si>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Создание условий для развития физической культуры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</si>
  <si>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</si>
  <si>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</si>
  <si>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Усть-Лабинского района                                                    В.Н.Анпилогов</t>
  </si>
  <si>
    <t>ПРИЛОЖЕНИЕ № 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</si>
  <si>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</si>
  <si>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</si>
  <si>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</si>
  <si>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2015 год</t>
  </si>
  <si>
    <t>(тыс.рублей)</t>
  </si>
  <si>
    <t xml:space="preserve">Код </t>
  </si>
  <si>
    <t>Наименование групп, подгрупп, статей, подстатей, элементов</t>
  </si>
  <si>
    <t>000 01 00 00 00 00 0000 000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</si>
  <si>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</si>
  <si>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</si>
  <si>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</si>
  <si>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</si>
  <si>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</si>
  <si>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992 01 02 00 00 13 0000 710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</si>
  <si>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</si>
  <si>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</si>
  <si>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Погашение кредитов , предоставленных кредитными организациями в валюте Российской Федерации</t>
  </si>
  <si>
    <t>992 01 02 00 00 13 0000 810</t>
  </si>
  <si>
    <t>Погашение бюджетами городских поселений кредитов от кредитных организаций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</si>
  <si>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</si>
  <si>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</si>
  <si>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</si>
  <si>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</si>
  <si>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000 01 05 02 00 00 0000 500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</si>
  <si>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</si>
  <si>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</si>
  <si>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</si>
  <si>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992 01 05 02 01 13 0000 510 </t>
  </si>
  <si>
    <t>Увеличение прочих остатков денежных средств бюджетов городских поселений</t>
  </si>
  <si>
    <t>000 01 05 00 00 00 0000 600</t>
  </si>
  <si>
    <t>Уменьшение  остатков средств 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</si>
  <si>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</si>
  <si>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</si>
  <si>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</si>
  <si>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</si>
  <si>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992 01 05 02 01 13 0000 610</t>
  </si>
  <si>
    <t>Уменьшение прочих остатков денежных средств бюджетов городских поселений</t>
  </si>
  <si>
    <t>ПРИЛОЖЕНИЕ № 8</t>
  </si>
  <si>
    <t>ДОПОЛНИТЕЛЬНЫЕ КОДЫ ЦЕЛЕВЫХ СТАТЕЙ</t>
  </si>
  <si>
    <t>Перечень муниципальных  программ</t>
  </si>
  <si>
    <t>и объемы бюджетных ассигнований, предусмотренные</t>
  </si>
  <si>
    <t xml:space="preserve"> к финансированию из бюджета Усть-Лабинского городского </t>
  </si>
  <si>
    <t>поселения Усть-Лабинского района на 2015 год</t>
  </si>
  <si>
    <t>Наименование целевых статей</t>
  </si>
  <si>
    <t>Муниципальные программы ВСЕГО</t>
  </si>
  <si>
    <t xml:space="preserve">60 0 0000 </t>
  </si>
  <si>
    <t>61 0 0000</t>
  </si>
  <si>
    <t>Усть-Лабинского района                                                  В.Н.Анпилогов</t>
  </si>
  <si>
    <t>ПРИЛОЖЕНИЕ № 12</t>
  </si>
  <si>
    <t>Нормативы отчислений доходов в бюджет Усть-Лабинского городского поселения Усть-Лабинского района                                                  на 2015 год</t>
  </si>
  <si>
    <t>Наименование дохода</t>
  </si>
  <si>
    <t>процент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</si>
  <si>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</si>
  <si>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Прочие доходы от компенсации затрат бюджетов</t>
  </si>
  <si>
    <t>Платежи, взимаемые органами управления (организациями) поселений, за выполение определенных функций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</si>
  <si>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</si>
  <si>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Невыясненные поступления, зачисляемые в бюджеты поселений</t>
  </si>
  <si>
    <t>Штрафы, санкции, возмещение ущерба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</si>
  <si>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</si>
  <si>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Глава</t>
  </si>
  <si>
    <t xml:space="preserve"> Усть-Лабинского городского поселения</t>
  </si>
  <si>
    <t xml:space="preserve"> Усть-Лабинского района                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</si>
</sst>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@"/>
    <numFmt numFmtId="168" formatCode="0"/>
  </numFmts>
  <fonts count="1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justify" vertical="top" wrapText="1"/>
    </xf>
    <xf numFmtId="164" fontId="0" fillId="0" borderId="0" xfId="0" applyAlignment="1">
      <alignment horizontal="justify" vertical="top" wrapText="1"/>
    </xf>
    <xf numFmtId="164" fontId="3" fillId="0" borderId="0" xfId="0" applyFont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Alignment="1">
      <alignment horizontal="justify" vertical="top" wrapText="1"/>
    </xf>
    <xf numFmtId="164" fontId="5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4" fontId="6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Alignment="1">
      <alignment horizontal="right" vertical="top" wrapText="1"/>
    </xf>
    <xf numFmtId="164" fontId="5" fillId="0" borderId="0" xfId="0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 wrapText="1"/>
    </xf>
    <xf numFmtId="164" fontId="3" fillId="0" borderId="0" xfId="0" applyFont="1" applyBorder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8" fillId="0" borderId="0" xfId="0" applyFont="1" applyAlignment="1">
      <alignment horizontal="justify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 wrapText="1"/>
    </xf>
    <xf numFmtId="164" fontId="3" fillId="0" borderId="0" xfId="0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right" vertical="top"/>
    </xf>
    <xf numFmtId="166" fontId="3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>
      <alignment horizontal="right" vertical="top"/>
    </xf>
    <xf numFmtId="164" fontId="9" fillId="0" borderId="0" xfId="0" applyFont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7" fontId="2" fillId="0" borderId="0" xfId="0" applyNumberFormat="1" applyFont="1" applyBorder="1" applyAlignment="1">
      <alignment horizontal="left" vertical="top" wrapText="1"/>
    </xf>
    <xf numFmtId="167" fontId="2" fillId="0" borderId="0" xfId="0" applyNumberFormat="1" applyFont="1" applyAlignment="1">
      <alignment horizontal="justify" vertical="top" wrapText="1"/>
    </xf>
    <xf numFmtId="167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6" fontId="5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right" vertical="top"/>
    </xf>
    <xf numFmtId="164" fontId="7" fillId="0" borderId="0" xfId="0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/>
    </xf>
    <xf numFmtId="164" fontId="10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2" fillId="0" borderId="0" xfId="0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right" vertical="top" wrapText="1"/>
    </xf>
    <xf numFmtId="167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NumberFormat="1" applyFont="1" applyAlignment="1">
      <alignment/>
    </xf>
    <xf numFmtId="167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Alignment="1">
      <alignment horizontal="justify" wrapText="1"/>
    </xf>
    <xf numFmtId="164" fontId="3" fillId="0" borderId="0" xfId="0" applyFont="1" applyFill="1" applyAlignment="1">
      <alignment horizontal="justify" vertical="top" wrapText="1"/>
    </xf>
    <xf numFmtId="167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7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7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 horizontal="left"/>
    </xf>
    <xf numFmtId="167" fontId="10" fillId="0" borderId="0" xfId="0" applyNumberFormat="1" applyFont="1" applyFill="1" applyAlignment="1">
      <alignment/>
    </xf>
    <xf numFmtId="164" fontId="2" fillId="0" borderId="0" xfId="0" applyFont="1" applyAlignment="1">
      <alignment horizontal="right" wrapText="1"/>
    </xf>
    <xf numFmtId="164" fontId="5" fillId="0" borderId="0" xfId="0" applyFont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justify" vertical="top" wrapText="1"/>
    </xf>
    <xf numFmtId="164" fontId="13" fillId="0" borderId="0" xfId="0" applyFont="1" applyAlignment="1">
      <alignment/>
    </xf>
    <xf numFmtId="164" fontId="3" fillId="0" borderId="0" xfId="0" applyFont="1" applyFill="1" applyBorder="1" applyAlignment="1">
      <alignment horizontal="justify" wrapText="1"/>
    </xf>
    <xf numFmtId="164" fontId="14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  <xf numFmtId="164" fontId="7" fillId="0" borderId="0" xfId="0" applyFont="1" applyAlignment="1">
      <alignment horizontal="justify" vertical="top" wrapText="1"/>
    </xf>
    <xf numFmtId="165" fontId="3" fillId="0" borderId="0" xfId="0" applyNumberFormat="1" applyFont="1" applyFill="1" applyBorder="1" applyAlignment="1">
      <alignment vertical="top" wrapText="1"/>
    </xf>
    <xf numFmtId="165" fontId="3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7" fontId="5" fillId="0" borderId="0" xfId="0" applyNumberFormat="1" applyFont="1" applyFill="1" applyBorder="1" applyAlignment="1">
      <alignment horizontal="right" vertical="top" wrapText="1"/>
    </xf>
    <xf numFmtId="164" fontId="5" fillId="0" borderId="0" xfId="20" applyFont="1" applyBorder="1" applyAlignment="1">
      <alignment horizontal="justify" vertical="center" wrapText="1"/>
      <protection/>
    </xf>
    <xf numFmtId="168" fontId="5" fillId="0" borderId="0" xfId="0" applyNumberFormat="1" applyFont="1" applyAlignment="1">
      <alignment horizontal="center" vertical="top" wrapText="1"/>
    </xf>
    <xf numFmtId="164" fontId="3" fillId="0" borderId="0" xfId="20" applyFont="1" applyBorder="1" applyAlignment="1">
      <alignment horizontal="justify" vertical="center" wrapText="1"/>
      <protection/>
    </xf>
    <xf numFmtId="168" fontId="3" fillId="0" borderId="0" xfId="0" applyNumberFormat="1" applyFont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5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14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164" fontId="2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10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5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/>
    </xf>
    <xf numFmtId="167" fontId="5" fillId="0" borderId="0" xfId="0" applyNumberFormat="1" applyFont="1" applyFill="1" applyBorder="1" applyAlignment="1">
      <alignment horizontal="justify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  <xf numFmtId="164" fontId="10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Alignment="1">
      <alignment horizontal="center" wrapText="1"/>
    </xf>
    <xf numFmtId="167" fontId="5" fillId="0" borderId="0" xfId="0" applyNumberFormat="1" applyFont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0" fillId="0" borderId="0" xfId="21">
      <alignment/>
      <protection/>
    </xf>
    <xf numFmtId="164" fontId="2" fillId="0" borderId="0" xfId="21" applyFont="1" applyAlignment="1">
      <alignment horizontal="right"/>
      <protection/>
    </xf>
    <xf numFmtId="164" fontId="4" fillId="0" borderId="0" xfId="22" applyNumberFormat="1" applyFont="1" applyFill="1" applyBorder="1" applyAlignment="1">
      <alignment horizontal="center" vertical="center" wrapText="1"/>
      <protection/>
    </xf>
    <xf numFmtId="164" fontId="2" fillId="0" borderId="0" xfId="22" applyNumberFormat="1" applyFont="1" applyFill="1" applyBorder="1" applyAlignment="1">
      <alignment wrapText="1"/>
      <protection/>
    </xf>
    <xf numFmtId="164" fontId="2" fillId="0" borderId="0" xfId="22" applyNumberFormat="1" applyFont="1" applyFill="1" applyAlignment="1">
      <alignment horizontal="right"/>
      <protection/>
    </xf>
    <xf numFmtId="164" fontId="3" fillId="0" borderId="1" xfId="21" applyFont="1" applyBorder="1">
      <alignment/>
      <protection/>
    </xf>
    <xf numFmtId="164" fontId="3" fillId="0" borderId="1" xfId="22" applyNumberFormat="1" applyFont="1" applyFill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top" wrapText="1"/>
      <protection/>
    </xf>
    <xf numFmtId="164" fontId="3" fillId="0" borderId="1" xfId="22" applyNumberFormat="1" applyFont="1" applyFill="1" applyBorder="1" applyAlignment="1">
      <alignment horizontal="justify" vertical="top" wrapText="1"/>
      <protection/>
    </xf>
    <xf numFmtId="164" fontId="3" fillId="0" borderId="1" xfId="22" applyNumberFormat="1" applyFont="1" applyFill="1" applyBorder="1" applyAlignment="1">
      <alignment horizontal="center" vertical="top" wrapText="1"/>
      <protection/>
    </xf>
    <xf numFmtId="164" fontId="3" fillId="0" borderId="1" xfId="20" applyFont="1" applyFill="1" applyBorder="1" applyAlignment="1">
      <alignment horizontal="justify" vertical="top" wrapText="1"/>
      <protection/>
    </xf>
    <xf numFmtId="164" fontId="3" fillId="0" borderId="1" xfId="21" applyFont="1" applyBorder="1" applyAlignment="1">
      <alignment horizontal="justify" vertical="top" wrapText="1"/>
      <protection/>
    </xf>
    <xf numFmtId="164" fontId="3" fillId="0" borderId="0" xfId="21" applyFont="1" applyBorder="1" applyAlignment="1">
      <alignment horizontal="center" vertical="top" wrapText="1"/>
      <protection/>
    </xf>
    <xf numFmtId="164" fontId="3" fillId="0" borderId="0" xfId="21" applyFont="1" applyBorder="1" applyAlignment="1">
      <alignment horizontal="justify" vertical="top" wrapText="1"/>
      <protection/>
    </xf>
    <xf numFmtId="164" fontId="15" fillId="0" borderId="0" xfId="0" applyFont="1" applyBorder="1" applyAlignment="1">
      <alignment horizontal="justify" vertical="top" wrapText="1"/>
    </xf>
    <xf numFmtId="164" fontId="3" fillId="0" borderId="0" xfId="21" applyFont="1">
      <alignment/>
      <protection/>
    </xf>
    <xf numFmtId="164" fontId="3" fillId="0" borderId="0" xfId="21" applyFont="1" applyAlignment="1">
      <alignment horizontal="justify" vertical="top" wrapText="1"/>
      <protection/>
    </xf>
    <xf numFmtId="164" fontId="2" fillId="0" borderId="0" xfId="21" applyFont="1" applyBorder="1" applyAlignment="1">
      <alignment wrapText="1"/>
      <protection/>
    </xf>
    <xf numFmtId="164" fontId="2" fillId="0" borderId="0" xfId="21" applyFont="1" applyBorder="1" applyAlignment="1">
      <alignment vertical="top"/>
      <protection/>
    </xf>
    <xf numFmtId="164" fontId="2" fillId="0" borderId="0" xfId="2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Приложение № 2 к проекту бюджета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3.625" style="0" customWidth="1"/>
    <col min="2" max="2" width="47.375" style="0" customWidth="1"/>
    <col min="3" max="4" width="0" style="0" hidden="1" customWidth="1"/>
    <col min="5" max="5" width="10.875" style="0" customWidth="1"/>
    <col min="6" max="8" width="0" style="0" hidden="1" customWidth="1"/>
  </cols>
  <sheetData>
    <row r="1" spans="1:5" ht="18.75" customHeight="1">
      <c r="A1" s="1"/>
      <c r="B1" s="2" t="s">
        <v>0</v>
      </c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spans="1:5" ht="12.75">
      <c r="A3" s="3" t="s">
        <v>2</v>
      </c>
      <c r="B3" s="3"/>
      <c r="C3" s="3"/>
      <c r="D3" s="3"/>
      <c r="E3" s="3"/>
    </row>
    <row r="4" spans="1:5" ht="12.75">
      <c r="A4" s="3" t="s">
        <v>3</v>
      </c>
      <c r="B4" s="3"/>
      <c r="C4" s="3"/>
      <c r="D4" s="3"/>
      <c r="E4" s="3"/>
    </row>
    <row r="5" spans="1:5" ht="12.75">
      <c r="A5" s="3" t="s">
        <v>4</v>
      </c>
      <c r="B5" s="3"/>
      <c r="C5" s="3"/>
      <c r="D5" s="3"/>
      <c r="E5" s="3"/>
    </row>
    <row r="6" spans="1:5" ht="9" customHeight="1">
      <c r="A6" s="4"/>
      <c r="B6" s="4"/>
      <c r="C6" s="4"/>
      <c r="D6" s="4"/>
      <c r="E6" s="4"/>
    </row>
    <row r="7" spans="1:8" ht="19.5" customHeight="1">
      <c r="A7" s="1"/>
      <c r="B7" s="2" t="s">
        <v>5</v>
      </c>
      <c r="C7" s="2"/>
      <c r="D7" s="2"/>
      <c r="E7" s="2"/>
      <c r="F7" s="5"/>
      <c r="G7" s="6"/>
      <c r="H7" s="6"/>
    </row>
    <row r="8" spans="1:8" ht="12.75">
      <c r="A8" s="3" t="s">
        <v>1</v>
      </c>
      <c r="B8" s="3"/>
      <c r="C8" s="3"/>
      <c r="D8" s="3"/>
      <c r="E8" s="3"/>
      <c r="F8" s="5"/>
      <c r="G8" s="6"/>
      <c r="H8" s="6"/>
    </row>
    <row r="9" spans="1:8" ht="12.75">
      <c r="A9" s="3" t="s">
        <v>2</v>
      </c>
      <c r="B9" s="3"/>
      <c r="C9" s="3"/>
      <c r="D9" s="3"/>
      <c r="E9" s="3"/>
      <c r="F9" s="5"/>
      <c r="G9" s="6"/>
      <c r="H9" s="6"/>
    </row>
    <row r="10" spans="1:8" ht="12.75">
      <c r="A10" s="3" t="s">
        <v>3</v>
      </c>
      <c r="B10" s="3"/>
      <c r="C10" s="3"/>
      <c r="D10" s="3"/>
      <c r="E10" s="3"/>
      <c r="F10" s="5"/>
      <c r="G10" s="6"/>
      <c r="H10" s="6"/>
    </row>
    <row r="11" spans="1:8" ht="12.75">
      <c r="A11" s="3" t="s">
        <v>6</v>
      </c>
      <c r="B11" s="3"/>
      <c r="C11" s="3"/>
      <c r="D11" s="3"/>
      <c r="E11" s="3"/>
      <c r="F11" s="5"/>
      <c r="G11" s="6"/>
      <c r="H11" s="6"/>
    </row>
    <row r="12" spans="1:8" ht="9.75" customHeight="1">
      <c r="A12" s="7"/>
      <c r="B12" s="5"/>
      <c r="C12" s="5"/>
      <c r="D12" s="5"/>
      <c r="E12" s="5"/>
      <c r="F12" s="5"/>
      <c r="G12" s="6"/>
      <c r="H12" s="6"/>
    </row>
    <row r="13" spans="1:8" ht="94.5" customHeight="1">
      <c r="A13" s="8" t="s">
        <v>7</v>
      </c>
      <c r="B13" s="8"/>
      <c r="C13" s="8"/>
      <c r="D13" s="8"/>
      <c r="E13" s="8"/>
      <c r="F13" s="6"/>
      <c r="G13" s="6"/>
      <c r="H13" s="6"/>
    </row>
    <row r="14" spans="1:8" ht="18.75" customHeight="1">
      <c r="A14" s="9"/>
      <c r="B14" s="2" t="s">
        <v>8</v>
      </c>
      <c r="C14" s="2"/>
      <c r="D14" s="2"/>
      <c r="E14" s="2"/>
      <c r="F14" s="6"/>
      <c r="G14" s="6"/>
      <c r="H14" s="6" t="s">
        <v>9</v>
      </c>
    </row>
    <row r="15" spans="1:8" ht="12.75">
      <c r="A15" s="10" t="s">
        <v>10</v>
      </c>
      <c r="B15" s="10" t="s">
        <v>11</v>
      </c>
      <c r="C15" s="10" t="s">
        <v>12</v>
      </c>
      <c r="D15" s="11" t="s">
        <v>13</v>
      </c>
      <c r="E15" s="10" t="s">
        <v>12</v>
      </c>
      <c r="F15" s="6"/>
      <c r="G15" s="6"/>
      <c r="H15" s="6"/>
    </row>
    <row r="16" spans="1:8" ht="15.75" customHeight="1">
      <c r="A16" s="12" t="s">
        <v>14</v>
      </c>
      <c r="B16" s="12"/>
      <c r="C16" s="13">
        <f>SUM(C17+C59)</f>
        <v>205981.2</v>
      </c>
      <c r="D16" s="13">
        <f>SUM(D17+D59)</f>
        <v>1241</v>
      </c>
      <c r="E16" s="13">
        <f>SUM(E17+E59)</f>
        <v>207222.2</v>
      </c>
      <c r="F16" s="6"/>
      <c r="G16" s="6"/>
      <c r="H16" s="6"/>
    </row>
    <row r="17" spans="1:8" ht="15.75" customHeight="1">
      <c r="A17" s="14" t="s">
        <v>15</v>
      </c>
      <c r="B17" s="14" t="s">
        <v>16</v>
      </c>
      <c r="C17" s="13">
        <f>SUM(C18+C20+C26+C28++C31+C48+C57+C37)</f>
        <v>172981.5</v>
      </c>
      <c r="D17" s="13">
        <f>SUM(D18+D21+D26+D28++D31+D37+D48+D57)</f>
        <v>0.09999999999999432</v>
      </c>
      <c r="E17" s="15">
        <f aca="true" t="shared" si="0" ref="E17:E36">SUM(C17+D17)</f>
        <v>172981.6</v>
      </c>
      <c r="F17" s="6"/>
      <c r="G17" s="6"/>
      <c r="H17" s="6"/>
    </row>
    <row r="18" spans="1:8" ht="17.25" customHeight="1">
      <c r="A18" s="14" t="s">
        <v>17</v>
      </c>
      <c r="B18" s="14" t="s">
        <v>18</v>
      </c>
      <c r="C18" s="13">
        <f>SUM(C19)</f>
        <v>79950</v>
      </c>
      <c r="D18" s="16">
        <f>SUM(D19)</f>
        <v>0</v>
      </c>
      <c r="E18" s="15">
        <f t="shared" si="0"/>
        <v>79950</v>
      </c>
      <c r="F18" s="6"/>
      <c r="G18" s="6"/>
      <c r="H18" s="6"/>
    </row>
    <row r="19" spans="1:8" ht="16.5" customHeight="1">
      <c r="A19" s="17" t="s">
        <v>19</v>
      </c>
      <c r="B19" s="17" t="s">
        <v>20</v>
      </c>
      <c r="C19" s="18">
        <v>79950</v>
      </c>
      <c r="D19" s="19">
        <v>0</v>
      </c>
      <c r="E19" s="20">
        <f t="shared" si="0"/>
        <v>79950</v>
      </c>
      <c r="F19" s="6"/>
      <c r="G19" s="6"/>
      <c r="H19" s="6"/>
    </row>
    <row r="20" spans="1:8" ht="48.75" customHeight="1">
      <c r="A20" s="17" t="s">
        <v>21</v>
      </c>
      <c r="B20" s="17" t="s">
        <v>22</v>
      </c>
      <c r="C20" s="18">
        <f>SUM(C21)</f>
        <v>8600</v>
      </c>
      <c r="D20" s="20">
        <f>SUM(D21)</f>
        <v>0</v>
      </c>
      <c r="E20" s="20">
        <f t="shared" si="0"/>
        <v>8600</v>
      </c>
      <c r="F20" s="6"/>
      <c r="G20" s="6"/>
      <c r="H20" s="6"/>
    </row>
    <row r="21" spans="1:8" ht="52.5" customHeight="1">
      <c r="A21" s="17" t="s">
        <v>23</v>
      </c>
      <c r="B21" s="17" t="s">
        <v>24</v>
      </c>
      <c r="C21" s="18">
        <f>SUM(C22:C25)</f>
        <v>8600</v>
      </c>
      <c r="D21" s="18">
        <f>SUM(D22:D24)</f>
        <v>0</v>
      </c>
      <c r="E21" s="20">
        <f t="shared" si="0"/>
        <v>8600</v>
      </c>
      <c r="F21" s="6"/>
      <c r="G21" s="6"/>
      <c r="H21" s="6"/>
    </row>
    <row r="22" spans="1:8" ht="98.25" customHeight="1">
      <c r="A22" s="17" t="s">
        <v>25</v>
      </c>
      <c r="B22" s="17" t="s">
        <v>26</v>
      </c>
      <c r="C22" s="18">
        <v>3186</v>
      </c>
      <c r="D22" s="19">
        <v>0</v>
      </c>
      <c r="E22" s="20">
        <f t="shared" si="0"/>
        <v>3186</v>
      </c>
      <c r="F22" s="6"/>
      <c r="G22" s="6"/>
      <c r="H22" s="6"/>
    </row>
    <row r="23" spans="1:8" ht="129.75" customHeight="1">
      <c r="A23" s="17" t="s">
        <v>27</v>
      </c>
      <c r="B23" s="17" t="s">
        <v>28</v>
      </c>
      <c r="C23" s="18">
        <v>65</v>
      </c>
      <c r="D23" s="19">
        <v>0</v>
      </c>
      <c r="E23" s="20">
        <f t="shared" si="0"/>
        <v>65</v>
      </c>
      <c r="F23" s="6"/>
      <c r="G23" s="6"/>
      <c r="H23" s="6"/>
    </row>
    <row r="24" spans="1:8" ht="12.75">
      <c r="A24" s="17" t="s">
        <v>29</v>
      </c>
      <c r="B24" s="17" t="s">
        <v>30</v>
      </c>
      <c r="C24" s="18">
        <v>5349</v>
      </c>
      <c r="D24" s="21">
        <v>0</v>
      </c>
      <c r="E24" s="21">
        <f t="shared" si="0"/>
        <v>5349</v>
      </c>
      <c r="F24" s="6"/>
      <c r="G24" s="6"/>
      <c r="H24" s="6"/>
    </row>
    <row r="25" spans="1:8" ht="0.75" customHeight="1">
      <c r="A25" s="17" t="s">
        <v>31</v>
      </c>
      <c r="B25" s="17" t="s">
        <v>32</v>
      </c>
      <c r="C25" s="18">
        <v>0</v>
      </c>
      <c r="D25" s="19">
        <v>0</v>
      </c>
      <c r="E25" s="15">
        <f t="shared" si="0"/>
        <v>0</v>
      </c>
      <c r="F25" s="6"/>
      <c r="G25" s="6"/>
      <c r="H25" s="6"/>
    </row>
    <row r="26" spans="1:8" ht="16.5" customHeight="1">
      <c r="A26" s="17" t="s">
        <v>33</v>
      </c>
      <c r="B26" s="17" t="s">
        <v>34</v>
      </c>
      <c r="C26" s="18">
        <f>SUM(C27)</f>
        <v>1700</v>
      </c>
      <c r="D26" s="22">
        <f>SUM(D27)</f>
        <v>0</v>
      </c>
      <c r="E26" s="20">
        <f t="shared" si="0"/>
        <v>1700</v>
      </c>
      <c r="F26" s="6"/>
      <c r="G26" s="6"/>
      <c r="H26" s="6"/>
    </row>
    <row r="27" spans="1:8" ht="17.25" customHeight="1">
      <c r="A27" s="17" t="s">
        <v>35</v>
      </c>
      <c r="B27" s="17" t="s">
        <v>36</v>
      </c>
      <c r="C27" s="18">
        <v>1700</v>
      </c>
      <c r="D27" s="19">
        <v>0</v>
      </c>
      <c r="E27" s="20">
        <f t="shared" si="0"/>
        <v>1700</v>
      </c>
      <c r="F27" s="6"/>
      <c r="G27" s="6"/>
      <c r="H27" s="6"/>
    </row>
    <row r="28" spans="1:8" ht="16.5" customHeight="1">
      <c r="A28" s="17" t="s">
        <v>37</v>
      </c>
      <c r="B28" s="17" t="s">
        <v>38</v>
      </c>
      <c r="C28" s="18">
        <f>SUM(C29+C30)</f>
        <v>58391.1</v>
      </c>
      <c r="D28" s="19">
        <f>SUM(D29)</f>
        <v>0</v>
      </c>
      <c r="E28" s="20">
        <f t="shared" si="0"/>
        <v>58391.1</v>
      </c>
      <c r="F28" s="6"/>
      <c r="G28" s="6"/>
      <c r="H28" s="6"/>
    </row>
    <row r="29" spans="1:8" ht="18" customHeight="1">
      <c r="A29" s="17" t="s">
        <v>39</v>
      </c>
      <c r="B29" s="17" t="s">
        <v>40</v>
      </c>
      <c r="C29" s="18">
        <v>3891.1</v>
      </c>
      <c r="D29" s="19">
        <v>0</v>
      </c>
      <c r="E29" s="20">
        <f t="shared" si="0"/>
        <v>3891.1</v>
      </c>
      <c r="F29" s="6"/>
      <c r="G29" s="6"/>
      <c r="H29" s="6"/>
    </row>
    <row r="30" spans="1:8" ht="15.75" customHeight="1">
      <c r="A30" s="17" t="s">
        <v>41</v>
      </c>
      <c r="B30" s="17" t="s">
        <v>42</v>
      </c>
      <c r="C30" s="18">
        <v>54500</v>
      </c>
      <c r="D30" s="19"/>
      <c r="E30" s="20">
        <f t="shared" si="0"/>
        <v>54500</v>
      </c>
      <c r="F30" s="6"/>
      <c r="G30" s="6"/>
      <c r="H30" s="6"/>
    </row>
    <row r="31" spans="1:8" ht="49.5" customHeight="1">
      <c r="A31" s="14" t="s">
        <v>43</v>
      </c>
      <c r="B31" s="14" t="s">
        <v>44</v>
      </c>
      <c r="C31" s="13">
        <f>SUM(C32)</f>
        <v>23728.8</v>
      </c>
      <c r="D31" s="13">
        <f>SUM(D32)</f>
        <v>-68.9</v>
      </c>
      <c r="E31" s="15">
        <f t="shared" si="0"/>
        <v>23659.899999999998</v>
      </c>
      <c r="F31" s="6"/>
      <c r="G31" s="6"/>
      <c r="H31" s="6"/>
    </row>
    <row r="32" spans="1:8" ht="128.25" customHeight="1">
      <c r="A32" s="17" t="s">
        <v>45</v>
      </c>
      <c r="B32" s="17" t="s">
        <v>46</v>
      </c>
      <c r="C32" s="18">
        <f>SUM(C33+C36)</f>
        <v>23728.8</v>
      </c>
      <c r="D32" s="19">
        <f>SUM(D33)</f>
        <v>-68.9</v>
      </c>
      <c r="E32" s="20">
        <f t="shared" si="0"/>
        <v>23659.899999999998</v>
      </c>
      <c r="F32" s="6"/>
      <c r="G32" s="6"/>
      <c r="H32" s="6"/>
    </row>
    <row r="33" spans="1:8" ht="12.75">
      <c r="A33" s="17" t="s">
        <v>47</v>
      </c>
      <c r="B33" s="17" t="s">
        <v>48</v>
      </c>
      <c r="C33" s="18">
        <f>SUM(C34)</f>
        <v>14978.8</v>
      </c>
      <c r="D33" s="19">
        <f>SUM(D34)</f>
        <v>-68.9</v>
      </c>
      <c r="E33" s="20">
        <f t="shared" si="0"/>
        <v>14909.9</v>
      </c>
      <c r="F33" s="6"/>
      <c r="G33" s="6"/>
      <c r="H33" s="6"/>
    </row>
    <row r="34" spans="1:8" ht="111.75" customHeight="1">
      <c r="A34" s="17" t="s">
        <v>49</v>
      </c>
      <c r="B34" s="17" t="s">
        <v>50</v>
      </c>
      <c r="C34" s="18">
        <v>14978.8</v>
      </c>
      <c r="D34" s="19">
        <v>-68.9</v>
      </c>
      <c r="E34" s="20">
        <f t="shared" si="0"/>
        <v>14909.9</v>
      </c>
      <c r="F34" s="6"/>
      <c r="G34" s="6"/>
      <c r="H34" s="6"/>
    </row>
    <row r="35" spans="1:8" ht="12.75">
      <c r="A35" s="17" t="s">
        <v>51</v>
      </c>
      <c r="B35" s="7" t="s">
        <v>52</v>
      </c>
      <c r="C35" s="18">
        <f>SUM(C36)</f>
        <v>8750</v>
      </c>
      <c r="D35" s="19"/>
      <c r="E35" s="20">
        <f t="shared" si="0"/>
        <v>8750</v>
      </c>
      <c r="F35" s="6"/>
      <c r="G35" s="6"/>
      <c r="H35" s="6"/>
    </row>
    <row r="36" spans="1:8" ht="12.75">
      <c r="A36" s="17" t="s">
        <v>53</v>
      </c>
      <c r="B36" s="17" t="s">
        <v>54</v>
      </c>
      <c r="C36" s="18">
        <v>8750</v>
      </c>
      <c r="D36" s="19"/>
      <c r="E36" s="20">
        <f t="shared" si="0"/>
        <v>8750</v>
      </c>
      <c r="F36" s="6"/>
      <c r="G36" s="6"/>
      <c r="H36" s="6"/>
    </row>
    <row r="37" spans="1:8" ht="34.5" customHeight="1">
      <c r="A37" s="14" t="s">
        <v>55</v>
      </c>
      <c r="B37" s="14" t="s">
        <v>56</v>
      </c>
      <c r="C37" s="13">
        <f>SUM(C43+C40+C41)</f>
        <v>586.6</v>
      </c>
      <c r="D37" s="13">
        <f>SUM(D43+D40+D41)</f>
        <v>0</v>
      </c>
      <c r="E37" s="13">
        <f>SUM(E43+E40+E41)</f>
        <v>586.6</v>
      </c>
      <c r="F37" s="6"/>
      <c r="G37" s="6"/>
      <c r="H37" s="6"/>
    </row>
    <row r="38" spans="1:8" ht="16.5" customHeight="1" hidden="1">
      <c r="A38" s="17" t="s">
        <v>57</v>
      </c>
      <c r="B38" s="17" t="s">
        <v>58</v>
      </c>
      <c r="C38" s="18">
        <f>SUM(C39)</f>
        <v>0</v>
      </c>
      <c r="D38" s="23">
        <f>SUM(D39)</f>
        <v>0</v>
      </c>
      <c r="E38" s="20">
        <f>SUM(C38+D38)</f>
        <v>0</v>
      </c>
      <c r="F38" s="6"/>
      <c r="G38" s="6"/>
      <c r="H38" s="6"/>
    </row>
    <row r="39" spans="1:8" ht="31.5" customHeight="1" hidden="1">
      <c r="A39" s="17" t="s">
        <v>59</v>
      </c>
      <c r="B39" s="17" t="s">
        <v>60</v>
      </c>
      <c r="C39" s="18">
        <f>SUM(C40)</f>
        <v>0</v>
      </c>
      <c r="D39" s="23">
        <f>SUM(D40)</f>
        <v>0</v>
      </c>
      <c r="E39" s="20">
        <f>SUM(C39+D39)</f>
        <v>0</v>
      </c>
      <c r="F39" s="6"/>
      <c r="G39" s="6"/>
      <c r="H39" s="6"/>
    </row>
    <row r="40" spans="1:8" ht="33.75" customHeight="1" hidden="1">
      <c r="A40" s="17" t="s">
        <v>61</v>
      </c>
      <c r="B40" s="17" t="s">
        <v>62</v>
      </c>
      <c r="C40" s="18">
        <v>0</v>
      </c>
      <c r="D40" s="19">
        <v>0</v>
      </c>
      <c r="E40" s="20">
        <f>SUM(C40+D40)</f>
        <v>0</v>
      </c>
      <c r="F40" s="6"/>
      <c r="G40" s="6"/>
      <c r="H40" s="6"/>
    </row>
    <row r="41" spans="1:8" ht="128.25" customHeight="1" hidden="1">
      <c r="A41" s="17" t="s">
        <v>63</v>
      </c>
      <c r="B41" s="24" t="s">
        <v>64</v>
      </c>
      <c r="C41" s="18">
        <v>0</v>
      </c>
      <c r="D41" s="19">
        <f>SUM(D42)</f>
        <v>0</v>
      </c>
      <c r="E41" s="20"/>
      <c r="F41" s="6"/>
      <c r="G41" s="6"/>
      <c r="H41" s="6"/>
    </row>
    <row r="42" spans="1:8" ht="125.25" customHeight="1" hidden="1">
      <c r="A42" s="17" t="s">
        <v>65</v>
      </c>
      <c r="B42" s="24" t="s">
        <v>66</v>
      </c>
      <c r="C42" s="18">
        <v>0</v>
      </c>
      <c r="D42" s="19">
        <v>0</v>
      </c>
      <c r="E42" s="20"/>
      <c r="F42" s="6"/>
      <c r="G42" s="6"/>
      <c r="H42" s="6"/>
    </row>
    <row r="43" spans="1:8" ht="86.25" customHeight="1">
      <c r="A43" s="17" t="s">
        <v>67</v>
      </c>
      <c r="B43" s="17" t="s">
        <v>68</v>
      </c>
      <c r="C43" s="18">
        <f>SUM(C44+C46)</f>
        <v>586.6</v>
      </c>
      <c r="D43" s="18">
        <f>SUM(D44+D46)</f>
        <v>0</v>
      </c>
      <c r="E43" s="18">
        <f aca="true" t="shared" si="1" ref="E43:E49">SUM(C43+D43)</f>
        <v>586.6</v>
      </c>
      <c r="F43" s="6"/>
      <c r="G43" s="6"/>
      <c r="H43" s="6"/>
    </row>
    <row r="44" spans="1:8" ht="51.75" customHeight="1">
      <c r="A44" s="17" t="s">
        <v>69</v>
      </c>
      <c r="B44" s="17" t="s">
        <v>70</v>
      </c>
      <c r="C44" s="18">
        <f>SUM(C45)</f>
        <v>448.7</v>
      </c>
      <c r="D44" s="19">
        <f>SUM(D45)</f>
        <v>0</v>
      </c>
      <c r="E44" s="18">
        <f t="shared" si="1"/>
        <v>448.7</v>
      </c>
      <c r="F44" s="25"/>
      <c r="G44" s="25"/>
      <c r="H44" s="25"/>
    </row>
    <row r="45" spans="1:8" ht="12.75">
      <c r="A45" s="17" t="s">
        <v>71</v>
      </c>
      <c r="B45" s="17" t="s">
        <v>72</v>
      </c>
      <c r="C45" s="18">
        <v>448.7</v>
      </c>
      <c r="D45" s="19">
        <v>0</v>
      </c>
      <c r="E45" s="18">
        <f t="shared" si="1"/>
        <v>448.7</v>
      </c>
      <c r="F45" s="25"/>
      <c r="G45" s="25"/>
      <c r="H45" s="25"/>
    </row>
    <row r="46" spans="1:8" ht="78" customHeight="1">
      <c r="A46" s="17" t="s">
        <v>73</v>
      </c>
      <c r="B46" s="17" t="s">
        <v>74</v>
      </c>
      <c r="C46" s="18">
        <f>SUM(C47)</f>
        <v>137.9</v>
      </c>
      <c r="D46" s="19">
        <f>SUM(D47)</f>
        <v>0</v>
      </c>
      <c r="E46" s="18">
        <f t="shared" si="1"/>
        <v>137.9</v>
      </c>
      <c r="F46" s="6"/>
      <c r="G46" s="6"/>
      <c r="H46" s="6"/>
    </row>
    <row r="47" spans="1:8" ht="79.5" customHeight="1">
      <c r="A47" s="17" t="s">
        <v>75</v>
      </c>
      <c r="B47" s="17" t="s">
        <v>76</v>
      </c>
      <c r="C47" s="18">
        <v>137.9</v>
      </c>
      <c r="D47" s="19">
        <v>0</v>
      </c>
      <c r="E47" s="18">
        <f t="shared" si="1"/>
        <v>137.9</v>
      </c>
      <c r="F47" s="6"/>
      <c r="G47" s="6"/>
      <c r="H47" s="6"/>
    </row>
    <row r="48" spans="1:8" ht="19.5" customHeight="1">
      <c r="A48" s="14" t="s">
        <v>77</v>
      </c>
      <c r="B48" s="14" t="s">
        <v>78</v>
      </c>
      <c r="C48" s="13">
        <f>SUM(C53+C55)</f>
        <v>17</v>
      </c>
      <c r="D48" s="13">
        <f>SUM(D55+D53)</f>
        <v>14</v>
      </c>
      <c r="E48" s="13">
        <f t="shared" si="1"/>
        <v>31</v>
      </c>
      <c r="F48" s="6"/>
      <c r="G48" s="6"/>
      <c r="H48" s="6"/>
    </row>
    <row r="49" spans="1:8" ht="0.75" customHeight="1">
      <c r="A49" s="17" t="s">
        <v>79</v>
      </c>
      <c r="B49" s="17" t="s">
        <v>80</v>
      </c>
      <c r="C49" s="18">
        <v>0</v>
      </c>
      <c r="D49" s="20">
        <f>SUM(D50)</f>
        <v>0</v>
      </c>
      <c r="E49" s="20">
        <f t="shared" si="1"/>
        <v>0</v>
      </c>
      <c r="F49" s="6"/>
      <c r="G49" s="6"/>
      <c r="H49" s="6"/>
    </row>
    <row r="50" spans="1:8" ht="61.5" customHeight="1" hidden="1">
      <c r="A50" s="17" t="s">
        <v>81</v>
      </c>
      <c r="B50" s="17" t="s">
        <v>82</v>
      </c>
      <c r="C50" s="18">
        <v>0</v>
      </c>
      <c r="D50" s="18">
        <v>0</v>
      </c>
      <c r="E50" s="20">
        <f aca="true" t="shared" si="2" ref="E50:E58">SUM(C50+D50)</f>
        <v>0</v>
      </c>
      <c r="F50" s="6"/>
      <c r="G50" s="6"/>
      <c r="H50" s="6"/>
    </row>
    <row r="51" spans="1:8" ht="12.75" hidden="1">
      <c r="A51" s="17" t="s">
        <v>83</v>
      </c>
      <c r="B51" s="17" t="s">
        <v>84</v>
      </c>
      <c r="C51" s="18">
        <f>SUM(C52)</f>
        <v>0</v>
      </c>
      <c r="D51" s="20">
        <f>SUM(D52)</f>
        <v>0</v>
      </c>
      <c r="E51" s="20">
        <f t="shared" si="2"/>
        <v>0</v>
      </c>
      <c r="F51" s="6"/>
      <c r="G51" s="6"/>
      <c r="H51" s="6"/>
    </row>
    <row r="52" spans="1:8" ht="83.25" customHeight="1" hidden="1">
      <c r="A52" s="17" t="s">
        <v>85</v>
      </c>
      <c r="B52" s="17" t="s">
        <v>86</v>
      </c>
      <c r="C52" s="18">
        <v>0</v>
      </c>
      <c r="D52" s="18">
        <v>0</v>
      </c>
      <c r="E52" s="20">
        <f t="shared" si="2"/>
        <v>0</v>
      </c>
      <c r="F52" s="6"/>
      <c r="G52" s="6"/>
      <c r="H52" s="6"/>
    </row>
    <row r="53" spans="1:8" ht="50.25" customHeight="1">
      <c r="A53" s="17" t="s">
        <v>87</v>
      </c>
      <c r="B53" s="17" t="s">
        <v>88</v>
      </c>
      <c r="C53" s="18">
        <f>SUM(C54)</f>
        <v>1</v>
      </c>
      <c r="D53" s="19">
        <f>SUM(D54)</f>
        <v>4</v>
      </c>
      <c r="E53" s="20">
        <f t="shared" si="2"/>
        <v>5</v>
      </c>
      <c r="F53" s="6"/>
      <c r="G53" s="6"/>
      <c r="H53" s="6"/>
    </row>
    <row r="54" spans="1:8" ht="12.75">
      <c r="A54" s="17" t="s">
        <v>89</v>
      </c>
      <c r="B54" s="17" t="s">
        <v>90</v>
      </c>
      <c r="C54" s="18">
        <v>1</v>
      </c>
      <c r="D54" s="19">
        <v>4</v>
      </c>
      <c r="E54" s="20">
        <f t="shared" si="2"/>
        <v>5</v>
      </c>
      <c r="F54" s="6"/>
      <c r="G54" s="6"/>
      <c r="H54" s="6"/>
    </row>
    <row r="55" spans="1:8" ht="48" customHeight="1">
      <c r="A55" s="17" t="s">
        <v>91</v>
      </c>
      <c r="B55" s="17" t="s">
        <v>92</v>
      </c>
      <c r="C55" s="18">
        <f>SUM(C56)</f>
        <v>16</v>
      </c>
      <c r="D55" s="18">
        <f>SUM(D56)</f>
        <v>10</v>
      </c>
      <c r="E55" s="18">
        <f>SUM(E56)</f>
        <v>26</v>
      </c>
      <c r="F55" s="6"/>
      <c r="G55" s="6"/>
      <c r="H55" s="6"/>
    </row>
    <row r="56" spans="1:8" ht="47.25" customHeight="1">
      <c r="A56" s="17" t="s">
        <v>93</v>
      </c>
      <c r="B56" s="17" t="s">
        <v>94</v>
      </c>
      <c r="C56" s="18">
        <v>16</v>
      </c>
      <c r="D56" s="18">
        <v>10</v>
      </c>
      <c r="E56" s="20">
        <f t="shared" si="2"/>
        <v>26</v>
      </c>
      <c r="F56" s="6"/>
      <c r="G56" s="6"/>
      <c r="H56" s="6"/>
    </row>
    <row r="57" spans="1:8" ht="15" customHeight="1">
      <c r="A57" s="14" t="s">
        <v>95</v>
      </c>
      <c r="B57" s="14" t="s">
        <v>96</v>
      </c>
      <c r="C57" s="13">
        <f>SUM(C58)</f>
        <v>8</v>
      </c>
      <c r="D57" s="15">
        <f>SUM(D58)</f>
        <v>55</v>
      </c>
      <c r="E57" s="15">
        <f t="shared" si="2"/>
        <v>63</v>
      </c>
      <c r="F57" s="6"/>
      <c r="G57" s="6"/>
      <c r="H57" s="6"/>
    </row>
    <row r="58" spans="1:8" ht="33.75" customHeight="1">
      <c r="A58" s="17" t="s">
        <v>97</v>
      </c>
      <c r="B58" s="17" t="s">
        <v>98</v>
      </c>
      <c r="C58" s="18">
        <v>8</v>
      </c>
      <c r="D58" s="20">
        <v>55</v>
      </c>
      <c r="E58" s="20">
        <f t="shared" si="2"/>
        <v>63</v>
      </c>
      <c r="F58" s="6"/>
      <c r="G58" s="6"/>
      <c r="H58" s="6"/>
    </row>
    <row r="59" spans="1:8" ht="20.25" customHeight="1">
      <c r="A59" s="12" t="s">
        <v>99</v>
      </c>
      <c r="B59" s="12" t="s">
        <v>100</v>
      </c>
      <c r="C59" s="13">
        <f>SUM(C60+C78+C80)</f>
        <v>32999.700000000004</v>
      </c>
      <c r="D59" s="13">
        <f>SUM(D60+D78+D80)</f>
        <v>1240.9</v>
      </c>
      <c r="E59" s="13">
        <f>SUM(E60+E78+E80)</f>
        <v>34240.6</v>
      </c>
      <c r="F59" s="6"/>
      <c r="G59" s="6"/>
      <c r="H59" s="6"/>
    </row>
    <row r="60" spans="1:8" ht="48.75" customHeight="1">
      <c r="A60" s="17" t="s">
        <v>101</v>
      </c>
      <c r="B60" s="17" t="s">
        <v>102</v>
      </c>
      <c r="C60" s="18">
        <f>SUM(C64+C72+C74)</f>
        <v>33352</v>
      </c>
      <c r="D60" s="18">
        <f>SUM(D64+D72+D74)</f>
        <v>1241</v>
      </c>
      <c r="E60" s="18">
        <f>SUM(E64+E72+E74)</f>
        <v>34593</v>
      </c>
      <c r="F60" s="6"/>
      <c r="G60" s="6"/>
      <c r="H60" s="6"/>
    </row>
    <row r="61" spans="1:8" ht="32.25" customHeight="1" hidden="1">
      <c r="A61" s="17" t="s">
        <v>103</v>
      </c>
      <c r="B61" s="17" t="s">
        <v>104</v>
      </c>
      <c r="C61" s="18">
        <f>C62</f>
        <v>0</v>
      </c>
      <c r="D61" s="23"/>
      <c r="E61" s="13">
        <f aca="true" t="shared" si="3" ref="E61:E72">SUM(C61+D61)</f>
        <v>0</v>
      </c>
      <c r="F61" s="6"/>
      <c r="G61" s="6"/>
      <c r="H61" s="6"/>
    </row>
    <row r="62" spans="1:8" ht="32.25" customHeight="1" hidden="1">
      <c r="A62" s="17" t="s">
        <v>105</v>
      </c>
      <c r="B62" s="17" t="s">
        <v>106</v>
      </c>
      <c r="C62" s="18">
        <f>C63</f>
        <v>0</v>
      </c>
      <c r="D62" s="23"/>
      <c r="E62" s="13">
        <f t="shared" si="3"/>
        <v>0</v>
      </c>
      <c r="F62" s="6"/>
      <c r="G62" s="6"/>
      <c r="H62" s="6"/>
    </row>
    <row r="63" spans="1:8" ht="48" customHeight="1" hidden="1">
      <c r="A63" s="17" t="s">
        <v>107</v>
      </c>
      <c r="B63" s="17" t="s">
        <v>108</v>
      </c>
      <c r="C63" s="18">
        <v>0</v>
      </c>
      <c r="D63" s="23"/>
      <c r="E63" s="13">
        <f t="shared" si="3"/>
        <v>0</v>
      </c>
      <c r="F63" s="6"/>
      <c r="G63" s="6"/>
      <c r="H63" s="6"/>
    </row>
    <row r="64" spans="1:8" ht="33.75" customHeight="1">
      <c r="A64" s="17" t="s">
        <v>109</v>
      </c>
      <c r="B64" s="17" t="s">
        <v>110</v>
      </c>
      <c r="C64" s="18">
        <v>32839.6</v>
      </c>
      <c r="D64" s="18">
        <f>SUM(D71)</f>
        <v>1241</v>
      </c>
      <c r="E64" s="18">
        <f>SUM(E71+E69)</f>
        <v>34080.6</v>
      </c>
      <c r="F64" s="6"/>
      <c r="G64" s="6"/>
      <c r="H64" s="6"/>
    </row>
    <row r="65" spans="1:8" ht="0.75" customHeight="1">
      <c r="A65" s="26" t="s">
        <v>111</v>
      </c>
      <c r="B65" s="26" t="s">
        <v>112</v>
      </c>
      <c r="C65" s="18">
        <v>0</v>
      </c>
      <c r="D65" s="23"/>
      <c r="E65" s="13">
        <f t="shared" si="3"/>
        <v>0</v>
      </c>
      <c r="F65" s="6"/>
      <c r="G65" s="6"/>
      <c r="H65" s="6"/>
    </row>
    <row r="66" spans="1:8" ht="18.75" customHeight="1" hidden="1">
      <c r="A66" s="26" t="s">
        <v>113</v>
      </c>
      <c r="B66" s="26" t="s">
        <v>114</v>
      </c>
      <c r="C66" s="18">
        <v>0</v>
      </c>
      <c r="D66" s="23"/>
      <c r="E66" s="13">
        <f t="shared" si="3"/>
        <v>0</v>
      </c>
      <c r="F66" s="6"/>
      <c r="G66" s="6"/>
      <c r="H66" s="6"/>
    </row>
    <row r="67" spans="1:8" ht="34.5" customHeight="1" hidden="1">
      <c r="A67" s="26" t="s">
        <v>103</v>
      </c>
      <c r="B67" s="26" t="s">
        <v>104</v>
      </c>
      <c r="C67" s="18">
        <f>SUM(C68)</f>
        <v>0</v>
      </c>
      <c r="D67" s="19">
        <f>SUM(D68)</f>
        <v>0</v>
      </c>
      <c r="E67" s="13">
        <f t="shared" si="3"/>
        <v>0</v>
      </c>
      <c r="F67" s="6"/>
      <c r="G67" s="6"/>
      <c r="H67" s="6"/>
    </row>
    <row r="68" spans="1:8" ht="47.25" customHeight="1" hidden="1">
      <c r="A68" s="26" t="s">
        <v>115</v>
      </c>
      <c r="B68" s="26" t="s">
        <v>116</v>
      </c>
      <c r="C68" s="18">
        <v>0</v>
      </c>
      <c r="D68" s="19">
        <v>0</v>
      </c>
      <c r="E68" s="13">
        <f t="shared" si="3"/>
        <v>0</v>
      </c>
      <c r="F68" s="6"/>
      <c r="G68" s="6"/>
      <c r="H68" s="6"/>
    </row>
    <row r="69" spans="1:8" ht="0.75" customHeight="1" hidden="1">
      <c r="A69" s="17" t="s">
        <v>117</v>
      </c>
      <c r="B69" s="27" t="s">
        <v>118</v>
      </c>
      <c r="C69" s="18">
        <v>996</v>
      </c>
      <c r="D69" s="20">
        <v>-996</v>
      </c>
      <c r="E69" s="18">
        <f>SUM(C69+D69)</f>
        <v>0</v>
      </c>
      <c r="F69" s="6"/>
      <c r="G69" s="6"/>
      <c r="H69" s="6"/>
    </row>
    <row r="70" spans="1:8" ht="12.75" hidden="1">
      <c r="A70" s="17" t="s">
        <v>119</v>
      </c>
      <c r="B70" s="27" t="s">
        <v>120</v>
      </c>
      <c r="C70" s="18">
        <v>0</v>
      </c>
      <c r="D70" s="18">
        <v>0</v>
      </c>
      <c r="E70" s="18">
        <f t="shared" si="3"/>
        <v>0</v>
      </c>
      <c r="F70" s="6"/>
      <c r="G70" s="6"/>
      <c r="H70" s="6"/>
    </row>
    <row r="71" spans="1:8" ht="19.5" customHeight="1">
      <c r="A71" s="26" t="s">
        <v>121</v>
      </c>
      <c r="B71" s="26" t="s">
        <v>114</v>
      </c>
      <c r="C71" s="18">
        <v>32839.6</v>
      </c>
      <c r="D71" s="20">
        <v>1241</v>
      </c>
      <c r="E71" s="18">
        <f t="shared" si="3"/>
        <v>34080.6</v>
      </c>
      <c r="F71" s="6"/>
      <c r="G71" s="6"/>
      <c r="H71" s="6"/>
    </row>
    <row r="72" spans="1:8" ht="33" customHeight="1">
      <c r="A72" s="26" t="s">
        <v>122</v>
      </c>
      <c r="B72" s="17" t="s">
        <v>123</v>
      </c>
      <c r="C72" s="18">
        <v>12.4</v>
      </c>
      <c r="D72" s="23"/>
      <c r="E72" s="18">
        <f t="shared" si="3"/>
        <v>12.4</v>
      </c>
      <c r="F72" s="6"/>
      <c r="G72" s="6"/>
      <c r="H72" s="6"/>
    </row>
    <row r="73" spans="1:8" ht="12.75">
      <c r="A73" s="26" t="s">
        <v>124</v>
      </c>
      <c r="B73" s="26" t="s">
        <v>125</v>
      </c>
      <c r="C73" s="18">
        <v>12.4</v>
      </c>
      <c r="D73" s="23"/>
      <c r="E73" s="20">
        <f>SUM(C73+D73)</f>
        <v>12.4</v>
      </c>
      <c r="F73" s="6"/>
      <c r="G73" s="6"/>
      <c r="H73" s="6"/>
    </row>
    <row r="74" spans="1:8" ht="12.75">
      <c r="A74" s="28" t="s">
        <v>126</v>
      </c>
      <c r="B74" s="26" t="s">
        <v>127</v>
      </c>
      <c r="C74" s="29">
        <f>SUM(C75)</f>
        <v>500</v>
      </c>
      <c r="D74" s="29">
        <f>SUM(D75)</f>
        <v>0</v>
      </c>
      <c r="E74" s="30">
        <f>SUM(E75)</f>
        <v>500</v>
      </c>
      <c r="F74" s="6"/>
      <c r="G74" s="6"/>
      <c r="H74" s="6"/>
    </row>
    <row r="75" spans="1:8" ht="12.75">
      <c r="A75" s="28" t="s">
        <v>128</v>
      </c>
      <c r="B75" s="26" t="s">
        <v>129</v>
      </c>
      <c r="C75" s="29">
        <v>500</v>
      </c>
      <c r="D75" s="31">
        <v>0</v>
      </c>
      <c r="E75" s="32">
        <f>SUM(C75+D75)</f>
        <v>500</v>
      </c>
      <c r="F75" s="6"/>
      <c r="G75" s="6"/>
      <c r="H75" s="6"/>
    </row>
    <row r="76" spans="1:8" ht="12.75" hidden="1">
      <c r="A76" s="26" t="s">
        <v>130</v>
      </c>
      <c r="B76" s="7" t="s">
        <v>131</v>
      </c>
      <c r="C76" s="18">
        <f>SUM(C77)</f>
        <v>0</v>
      </c>
      <c r="D76" s="18">
        <f>SUM(D77)</f>
        <v>0</v>
      </c>
      <c r="E76" s="20">
        <f aca="true" t="shared" si="4" ref="E76:E81">SUM(C76+D76)</f>
        <v>0</v>
      </c>
      <c r="F76" s="6"/>
      <c r="G76" s="6"/>
      <c r="H76" s="6"/>
    </row>
    <row r="77" spans="1:8" ht="12.75" hidden="1">
      <c r="A77" s="26" t="s">
        <v>132</v>
      </c>
      <c r="B77" s="7" t="s">
        <v>133</v>
      </c>
      <c r="C77" s="18">
        <v>0</v>
      </c>
      <c r="D77" s="18">
        <v>0</v>
      </c>
      <c r="E77" s="20">
        <f t="shared" si="4"/>
        <v>0</v>
      </c>
      <c r="F77" s="6"/>
      <c r="G77" s="6"/>
      <c r="H77" s="6"/>
    </row>
    <row r="78" spans="1:8" ht="100.5" customHeight="1">
      <c r="A78" s="26" t="s">
        <v>134</v>
      </c>
      <c r="B78" s="7" t="s">
        <v>135</v>
      </c>
      <c r="C78" s="18">
        <f>SUM(C79)</f>
        <v>36.9</v>
      </c>
      <c r="D78" s="18">
        <f>SUM(D79)</f>
        <v>0</v>
      </c>
      <c r="E78" s="20">
        <f t="shared" si="4"/>
        <v>36.9</v>
      </c>
      <c r="F78" s="6"/>
      <c r="G78" s="6"/>
      <c r="H78" s="6"/>
    </row>
    <row r="79" spans="1:8" ht="12.75">
      <c r="A79" s="26" t="s">
        <v>136</v>
      </c>
      <c r="B79" s="7" t="s">
        <v>137</v>
      </c>
      <c r="C79" s="18">
        <v>36.9</v>
      </c>
      <c r="D79" s="18">
        <v>0</v>
      </c>
      <c r="E79" s="20">
        <f t="shared" si="4"/>
        <v>36.9</v>
      </c>
      <c r="F79" s="6"/>
      <c r="G79" s="6"/>
      <c r="H79" s="6"/>
    </row>
    <row r="80" spans="1:8" ht="12.75">
      <c r="A80" s="26" t="s">
        <v>138</v>
      </c>
      <c r="B80" s="17" t="s">
        <v>139</v>
      </c>
      <c r="C80" s="18">
        <f>SUM(C81)</f>
        <v>-389.2</v>
      </c>
      <c r="D80" s="18">
        <f>SUM(D81)</f>
        <v>-0.1</v>
      </c>
      <c r="E80" s="20">
        <f t="shared" si="4"/>
        <v>-389.3</v>
      </c>
      <c r="F80" s="6"/>
      <c r="G80" s="6"/>
      <c r="H80" s="6"/>
    </row>
    <row r="81" spans="1:8" ht="64.5" customHeight="1">
      <c r="A81" s="26" t="s">
        <v>140</v>
      </c>
      <c r="B81" s="33" t="s">
        <v>141</v>
      </c>
      <c r="C81" s="18">
        <v>-389.2</v>
      </c>
      <c r="D81" s="20">
        <v>-0.1</v>
      </c>
      <c r="E81" s="20">
        <f t="shared" si="4"/>
        <v>-389.3</v>
      </c>
      <c r="F81" s="6"/>
      <c r="G81" s="6"/>
      <c r="H81" s="6"/>
    </row>
    <row r="82" spans="1:8" ht="12.75">
      <c r="A82" s="26"/>
      <c r="B82" s="26"/>
      <c r="C82" s="34"/>
      <c r="D82" s="6"/>
      <c r="E82" s="6"/>
      <c r="F82" s="6"/>
      <c r="G82" s="6"/>
      <c r="H82" s="6"/>
    </row>
    <row r="83" spans="1:8" ht="12.75">
      <c r="A83" s="35"/>
      <c r="B83" s="35"/>
      <c r="C83" s="35"/>
      <c r="D83" s="6"/>
      <c r="E83" s="6"/>
      <c r="F83" s="6"/>
      <c r="G83" s="6"/>
      <c r="H83" s="6"/>
    </row>
    <row r="84" spans="1:8" ht="18.75" customHeight="1">
      <c r="A84" s="36" t="s">
        <v>142</v>
      </c>
      <c r="B84" s="36"/>
      <c r="C84" s="37"/>
      <c r="D84" s="37"/>
      <c r="E84" s="37"/>
      <c r="F84" s="37"/>
      <c r="G84" s="37"/>
      <c r="H84" s="5"/>
    </row>
    <row r="85" spans="1:8" ht="18.75" customHeight="1">
      <c r="A85" s="38" t="s">
        <v>2</v>
      </c>
      <c r="B85" s="38"/>
      <c r="C85" s="38"/>
      <c r="D85" s="38"/>
      <c r="E85" s="38"/>
      <c r="F85" s="38"/>
      <c r="G85" s="38"/>
      <c r="H85" s="38"/>
    </row>
    <row r="86" spans="1:8" ht="18.75" customHeight="1">
      <c r="A86" s="39" t="s">
        <v>143</v>
      </c>
      <c r="B86" s="39"/>
      <c r="C86" s="39"/>
      <c r="D86" s="39"/>
      <c r="E86" s="39"/>
      <c r="F86" s="25"/>
      <c r="G86" s="25"/>
      <c r="H86" s="5"/>
    </row>
  </sheetData>
  <sheetProtection selectLockedCells="1" selectUnlockedCells="1"/>
  <mergeCells count="16">
    <mergeCell ref="B1:E1"/>
    <mergeCell ref="A2:E2"/>
    <mergeCell ref="A3:E3"/>
    <mergeCell ref="A4:E4"/>
    <mergeCell ref="A5:E5"/>
    <mergeCell ref="B7:E7"/>
    <mergeCell ref="A8:E8"/>
    <mergeCell ref="A9:E9"/>
    <mergeCell ref="A10:E10"/>
    <mergeCell ref="A11:E11"/>
    <mergeCell ref="A13:E13"/>
    <mergeCell ref="B14:E14"/>
    <mergeCell ref="A16:B16"/>
    <mergeCell ref="A84:B84"/>
    <mergeCell ref="A85:H85"/>
    <mergeCell ref="A86:E8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7">
      <selection activeCell="A13" sqref="A13"/>
    </sheetView>
  </sheetViews>
  <sheetFormatPr defaultColWidth="9.00390625" defaultRowHeight="12.75"/>
  <cols>
    <col min="1" max="1" width="24.125" style="0" customWidth="1"/>
    <col min="2" max="2" width="47.875" style="0" customWidth="1"/>
    <col min="3" max="4" width="0" style="0" hidden="1" customWidth="1"/>
    <col min="5" max="5" width="14.25390625" style="0" customWidth="1"/>
  </cols>
  <sheetData>
    <row r="1" spans="1:5" ht="18.75" customHeight="1">
      <c r="A1" s="1"/>
      <c r="B1" s="2" t="s">
        <v>5</v>
      </c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spans="1:5" ht="12.75">
      <c r="A3" s="3" t="s">
        <v>2</v>
      </c>
      <c r="B3" s="3"/>
      <c r="C3" s="3"/>
      <c r="D3" s="3"/>
      <c r="E3" s="3"/>
    </row>
    <row r="4" spans="1:5" ht="12.75">
      <c r="A4" s="3" t="s">
        <v>3</v>
      </c>
      <c r="B4" s="3"/>
      <c r="C4" s="3"/>
      <c r="D4" s="3"/>
      <c r="E4" s="3"/>
    </row>
    <row r="5" spans="1:5" ht="12.75">
      <c r="A5" s="3" t="s">
        <v>4</v>
      </c>
      <c r="B5" s="3"/>
      <c r="C5" s="3"/>
      <c r="D5" s="3"/>
      <c r="E5" s="3"/>
    </row>
    <row r="6" ht="6" customHeight="1"/>
    <row r="7" spans="1:5" ht="18.75" customHeight="1">
      <c r="A7" s="1"/>
      <c r="B7" s="2" t="s">
        <v>144</v>
      </c>
      <c r="C7" s="2"/>
      <c r="D7" s="2"/>
      <c r="E7" s="2"/>
    </row>
    <row r="8" spans="1:5" ht="12.75">
      <c r="A8" s="3" t="s">
        <v>1</v>
      </c>
      <c r="B8" s="3"/>
      <c r="C8" s="3"/>
      <c r="D8" s="3"/>
      <c r="E8" s="3"/>
    </row>
    <row r="9" spans="1:5" ht="12.75">
      <c r="A9" s="3" t="s">
        <v>2</v>
      </c>
      <c r="B9" s="3"/>
      <c r="C9" s="3"/>
      <c r="D9" s="3"/>
      <c r="E9" s="3"/>
    </row>
    <row r="10" spans="1:5" ht="12.75">
      <c r="A10" s="3" t="s">
        <v>3</v>
      </c>
      <c r="B10" s="3"/>
      <c r="C10" s="3"/>
      <c r="D10" s="3"/>
      <c r="E10" s="3"/>
    </row>
    <row r="11" spans="1:5" ht="12.75">
      <c r="A11" s="3" t="s">
        <v>6</v>
      </c>
      <c r="B11" s="3"/>
      <c r="C11" s="3"/>
      <c r="D11" s="3"/>
      <c r="E11" s="3"/>
    </row>
    <row r="12" spans="1:5" ht="6.75" customHeight="1">
      <c r="A12" s="4"/>
      <c r="B12" s="4"/>
      <c r="C12" s="4"/>
      <c r="D12" s="4"/>
      <c r="E12" s="4"/>
    </row>
    <row r="13" spans="1:5" ht="18.75" customHeight="1">
      <c r="A13" s="8" t="s">
        <v>100</v>
      </c>
      <c r="B13" s="8"/>
      <c r="C13" s="8"/>
      <c r="D13" s="8"/>
      <c r="E13" s="8"/>
    </row>
    <row r="14" spans="1:5" ht="18.75" customHeight="1">
      <c r="A14" s="8" t="s">
        <v>145</v>
      </c>
      <c r="B14" s="8"/>
      <c r="C14" s="8"/>
      <c r="D14" s="8"/>
      <c r="E14" s="8"/>
    </row>
    <row r="15" spans="1:5" ht="5.25" customHeight="1">
      <c r="A15" s="1"/>
      <c r="B15" s="1"/>
      <c r="C15" s="1"/>
      <c r="D15" s="1"/>
      <c r="E15" s="1"/>
    </row>
    <row r="16" spans="1:5" ht="18.75" customHeight="1">
      <c r="A16" s="40"/>
      <c r="B16" s="41" t="s">
        <v>146</v>
      </c>
      <c r="C16" s="41"/>
      <c r="D16" s="41"/>
      <c r="E16" s="41"/>
    </row>
    <row r="17" spans="1:5" ht="12.75">
      <c r="A17" s="42" t="s">
        <v>10</v>
      </c>
      <c r="B17" s="43" t="s">
        <v>11</v>
      </c>
      <c r="C17" s="43" t="s">
        <v>12</v>
      </c>
      <c r="D17" s="44"/>
      <c r="E17" s="42" t="s">
        <v>12</v>
      </c>
    </row>
    <row r="18" spans="1:5" ht="17.25" customHeight="1">
      <c r="A18" s="45" t="s">
        <v>99</v>
      </c>
      <c r="B18" s="12" t="s">
        <v>100</v>
      </c>
      <c r="C18" s="46">
        <f>SUM(C19)</f>
        <v>33352000</v>
      </c>
      <c r="D18" s="46">
        <f>SUM(D19)</f>
        <v>1241000</v>
      </c>
      <c r="E18" s="47">
        <f>SUM(E19)</f>
        <v>34593000</v>
      </c>
    </row>
    <row r="19" spans="1:5" ht="46.5" customHeight="1">
      <c r="A19" s="48" t="s">
        <v>101</v>
      </c>
      <c r="B19" s="17" t="s">
        <v>102</v>
      </c>
      <c r="C19" s="29">
        <f>SUM(C20+C26+C32+C30)</f>
        <v>33352000</v>
      </c>
      <c r="D19" s="29">
        <f>SUM(D20+D26+D32+D30)</f>
        <v>1241000</v>
      </c>
      <c r="E19" s="30">
        <f>SUM(E20+E26+E32+E30)</f>
        <v>34593000</v>
      </c>
    </row>
    <row r="20" spans="1:5" ht="12.75" hidden="1">
      <c r="A20" s="28" t="s">
        <v>103</v>
      </c>
      <c r="B20" s="26" t="s">
        <v>104</v>
      </c>
      <c r="C20" s="29">
        <v>0</v>
      </c>
      <c r="D20" s="31">
        <v>0</v>
      </c>
      <c r="E20" s="32">
        <f aca="true" t="shared" si="0" ref="E20:E27">SUM(C20+D20)</f>
        <v>0</v>
      </c>
    </row>
    <row r="21" spans="1:5" ht="12.75" hidden="1">
      <c r="A21" s="28" t="s">
        <v>147</v>
      </c>
      <c r="B21" s="26" t="s">
        <v>148</v>
      </c>
      <c r="C21" s="29">
        <f>SUM(C22)</f>
        <v>0</v>
      </c>
      <c r="D21" s="31">
        <f>SUM(D22)</f>
        <v>0</v>
      </c>
      <c r="E21" s="32">
        <f t="shared" si="0"/>
        <v>0</v>
      </c>
    </row>
    <row r="22" spans="1:5" ht="12.75" hidden="1">
      <c r="A22" s="28" t="s">
        <v>115</v>
      </c>
      <c r="B22" s="26" t="s">
        <v>116</v>
      </c>
      <c r="C22" s="29">
        <v>0</v>
      </c>
      <c r="D22" s="31">
        <v>0</v>
      </c>
      <c r="E22" s="32">
        <f t="shared" si="0"/>
        <v>0</v>
      </c>
    </row>
    <row r="23" spans="1:5" ht="12.75" hidden="1">
      <c r="A23" s="48" t="s">
        <v>103</v>
      </c>
      <c r="B23" s="17" t="s">
        <v>104</v>
      </c>
      <c r="C23" s="29">
        <f>C24</f>
        <v>0</v>
      </c>
      <c r="D23" s="31"/>
      <c r="E23" s="32">
        <f t="shared" si="0"/>
        <v>0</v>
      </c>
    </row>
    <row r="24" spans="1:5" ht="12.75" hidden="1">
      <c r="A24" s="48" t="s">
        <v>105</v>
      </c>
      <c r="B24" s="17" t="s">
        <v>106</v>
      </c>
      <c r="C24" s="29">
        <f>C25</f>
        <v>0</v>
      </c>
      <c r="D24" s="31"/>
      <c r="E24" s="32">
        <f t="shared" si="0"/>
        <v>0</v>
      </c>
    </row>
    <row r="25" spans="1:5" ht="12.75" hidden="1">
      <c r="A25" s="48" t="s">
        <v>107</v>
      </c>
      <c r="B25" s="17" t="s">
        <v>108</v>
      </c>
      <c r="C25" s="29">
        <v>0</v>
      </c>
      <c r="D25" s="31"/>
      <c r="E25" s="32">
        <f t="shared" si="0"/>
        <v>0</v>
      </c>
    </row>
    <row r="26" spans="1:5" ht="47.25" customHeight="1">
      <c r="A26" s="48" t="s">
        <v>109</v>
      </c>
      <c r="B26" s="17" t="s">
        <v>149</v>
      </c>
      <c r="C26" s="29">
        <v>32839600</v>
      </c>
      <c r="D26" s="29">
        <f>SUM(D29)</f>
        <v>1241000</v>
      </c>
      <c r="E26" s="30">
        <f>SUM(E27:E29)</f>
        <v>34080600</v>
      </c>
    </row>
    <row r="27" spans="1:5" ht="12.75" hidden="1">
      <c r="A27" s="28" t="s">
        <v>111</v>
      </c>
      <c r="B27" s="17" t="s">
        <v>150</v>
      </c>
      <c r="C27" s="29">
        <v>0</v>
      </c>
      <c r="D27" s="31">
        <v>0</v>
      </c>
      <c r="E27" s="32">
        <f t="shared" si="0"/>
        <v>0</v>
      </c>
    </row>
    <row r="28" spans="1:5" ht="17.25" customHeight="1" hidden="1">
      <c r="A28" s="48" t="s">
        <v>117</v>
      </c>
      <c r="B28" s="26" t="s">
        <v>118</v>
      </c>
      <c r="C28" s="29">
        <v>996030</v>
      </c>
      <c r="D28" s="31">
        <v>-996030</v>
      </c>
      <c r="E28" s="32">
        <f>SUM(C28+D28)</f>
        <v>0</v>
      </c>
    </row>
    <row r="29" spans="1:5" ht="18" customHeight="1">
      <c r="A29" s="28" t="s">
        <v>121</v>
      </c>
      <c r="B29" s="26" t="s">
        <v>114</v>
      </c>
      <c r="C29" s="29">
        <v>32839600</v>
      </c>
      <c r="D29" s="31">
        <v>1241000</v>
      </c>
      <c r="E29" s="32">
        <f>SUM(C29+D29)</f>
        <v>34080600</v>
      </c>
    </row>
    <row r="30" spans="1:5" ht="12.75">
      <c r="A30" s="28" t="s">
        <v>126</v>
      </c>
      <c r="B30" s="26" t="s">
        <v>127</v>
      </c>
      <c r="C30" s="29">
        <f>SUM(C31)</f>
        <v>500000</v>
      </c>
      <c r="D30" s="29">
        <f>SUM(D31)</f>
        <v>0</v>
      </c>
      <c r="E30" s="30">
        <f>SUM(E31)</f>
        <v>500000</v>
      </c>
    </row>
    <row r="31" spans="1:5" ht="30.75" customHeight="1">
      <c r="A31" s="28" t="s">
        <v>128</v>
      </c>
      <c r="B31" s="26" t="s">
        <v>129</v>
      </c>
      <c r="C31" s="31">
        <v>500000</v>
      </c>
      <c r="D31" s="31">
        <v>0</v>
      </c>
      <c r="E31" s="32">
        <f>SUM(C31+D31)</f>
        <v>500000</v>
      </c>
    </row>
    <row r="32" spans="1:5" ht="31.5" customHeight="1">
      <c r="A32" s="28" t="s">
        <v>122</v>
      </c>
      <c r="B32" s="17" t="s">
        <v>123</v>
      </c>
      <c r="C32" s="29">
        <f>SUM(C34)</f>
        <v>12400</v>
      </c>
      <c r="D32" s="29">
        <f>SUM(D34)</f>
        <v>0</v>
      </c>
      <c r="E32" s="30">
        <f>SUM(E34)</f>
        <v>12400</v>
      </c>
    </row>
    <row r="33" spans="1:5" ht="48" customHeight="1">
      <c r="A33" s="49" t="s">
        <v>151</v>
      </c>
      <c r="B33" s="27" t="s">
        <v>152</v>
      </c>
      <c r="C33" s="29">
        <f>SUM(C34)</f>
        <v>12400</v>
      </c>
      <c r="D33" s="29">
        <f>SUM(D34)</f>
        <v>0</v>
      </c>
      <c r="E33" s="30">
        <f>SUM(E34)</f>
        <v>12400</v>
      </c>
    </row>
    <row r="34" spans="1:5" ht="45.75" customHeight="1">
      <c r="A34" s="49" t="s">
        <v>124</v>
      </c>
      <c r="B34" s="27" t="s">
        <v>125</v>
      </c>
      <c r="C34" s="29">
        <v>12400</v>
      </c>
      <c r="D34" s="50"/>
      <c r="E34" s="32">
        <f>SUM(C34+D34)</f>
        <v>12400</v>
      </c>
    </row>
    <row r="35" spans="1:5" ht="12.75">
      <c r="A35" s="49"/>
      <c r="B35" s="27"/>
      <c r="C35" s="29"/>
      <c r="D35" s="50"/>
      <c r="E35" s="31"/>
    </row>
    <row r="36" spans="1:5" ht="12.75">
      <c r="A36" s="49"/>
      <c r="B36" s="27"/>
      <c r="C36" s="29"/>
      <c r="D36" s="50"/>
      <c r="E36" s="31"/>
    </row>
    <row r="37" spans="1:5" ht="18.75" customHeight="1">
      <c r="A37" s="51" t="s">
        <v>142</v>
      </c>
      <c r="B37" s="51"/>
      <c r="C37" s="52"/>
      <c r="D37" s="53"/>
      <c r="E37" s="53"/>
    </row>
    <row r="38" spans="1:5" ht="12.75">
      <c r="A38" s="1" t="s">
        <v>2</v>
      </c>
      <c r="B38" s="54"/>
      <c r="C38" s="54"/>
      <c r="D38" s="53"/>
      <c r="E38" s="53"/>
    </row>
    <row r="39" spans="1:5" ht="18.75" customHeight="1">
      <c r="A39" s="55" t="s">
        <v>153</v>
      </c>
      <c r="B39" s="55"/>
      <c r="C39" s="55"/>
      <c r="D39" s="55"/>
      <c r="E39" s="55"/>
    </row>
  </sheetData>
  <sheetProtection selectLockedCells="1" selectUnlockedCells="1"/>
  <mergeCells count="15">
    <mergeCell ref="B1:E1"/>
    <mergeCell ref="A2:E2"/>
    <mergeCell ref="A3:E3"/>
    <mergeCell ref="A4:E4"/>
    <mergeCell ref="A5:E5"/>
    <mergeCell ref="B7:E7"/>
    <mergeCell ref="A8:E8"/>
    <mergeCell ref="A9:E9"/>
    <mergeCell ref="A10:E10"/>
    <mergeCell ref="A11:E11"/>
    <mergeCell ref="A13:E13"/>
    <mergeCell ref="A14:E14"/>
    <mergeCell ref="B16:E16"/>
    <mergeCell ref="A37:B37"/>
    <mergeCell ref="A39:E39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183"/>
  <sheetViews>
    <sheetView workbookViewId="0" topLeftCell="A1">
      <selection activeCell="L21" sqref="L21"/>
    </sheetView>
  </sheetViews>
  <sheetFormatPr defaultColWidth="9.00390625" defaultRowHeight="12.75"/>
  <cols>
    <col min="1" max="1" width="3.875" style="56" customWidth="1"/>
    <col min="2" max="2" width="59.375" style="56" customWidth="1"/>
    <col min="3" max="3" width="5.00390625" style="56" customWidth="1"/>
    <col min="4" max="4" width="3.875" style="56" customWidth="1"/>
    <col min="5" max="8" width="0" style="56" hidden="1" customWidth="1"/>
    <col min="9" max="9" width="11.625" style="56" customWidth="1"/>
    <col min="10" max="10" width="9.25390625" style="56" customWidth="1"/>
    <col min="11" max="16384" width="9.125" style="56" customWidth="1"/>
  </cols>
  <sheetData>
    <row r="1" spans="1:9" ht="18.75" customHeight="1">
      <c r="A1" s="57"/>
      <c r="B1" s="58" t="s">
        <v>144</v>
      </c>
      <c r="C1" s="58"/>
      <c r="D1" s="58"/>
      <c r="E1" s="58"/>
      <c r="F1" s="58"/>
      <c r="G1" s="58"/>
      <c r="H1" s="58"/>
      <c r="I1" s="58"/>
    </row>
    <row r="2" spans="1:9" ht="12.75" customHeight="1">
      <c r="A2" s="57"/>
      <c r="B2" s="58" t="s">
        <v>1</v>
      </c>
      <c r="C2" s="58"/>
      <c r="D2" s="58"/>
      <c r="E2" s="58"/>
      <c r="F2" s="58"/>
      <c r="G2" s="58"/>
      <c r="H2" s="58"/>
      <c r="I2" s="58"/>
    </row>
    <row r="3" spans="1:9" ht="12.75" customHeight="1">
      <c r="A3" s="57"/>
      <c r="B3" s="58" t="s">
        <v>2</v>
      </c>
      <c r="C3" s="58"/>
      <c r="D3" s="58"/>
      <c r="E3" s="58"/>
      <c r="F3" s="58"/>
      <c r="G3" s="58"/>
      <c r="H3" s="58"/>
      <c r="I3" s="58"/>
    </row>
    <row r="4" spans="1:9" ht="12.75" customHeight="1">
      <c r="A4" s="57"/>
      <c r="B4" s="58" t="s">
        <v>154</v>
      </c>
      <c r="C4" s="58"/>
      <c r="D4" s="58"/>
      <c r="E4" s="58"/>
      <c r="F4" s="58"/>
      <c r="G4" s="58"/>
      <c r="H4" s="58"/>
      <c r="I4" s="58"/>
    </row>
    <row r="5" spans="1:9" ht="18.75" customHeight="1">
      <c r="A5" s="57"/>
      <c r="B5" s="58" t="s">
        <v>4</v>
      </c>
      <c r="C5" s="58"/>
      <c r="D5" s="58"/>
      <c r="E5" s="58"/>
      <c r="F5" s="58"/>
      <c r="G5" s="58"/>
      <c r="H5" s="58"/>
      <c r="I5" s="58"/>
    </row>
    <row r="6" ht="8.25" customHeight="1"/>
    <row r="7" spans="1:9" ht="16.5" customHeight="1">
      <c r="A7" s="57"/>
      <c r="B7" s="58" t="s">
        <v>155</v>
      </c>
      <c r="C7" s="58"/>
      <c r="D7" s="58"/>
      <c r="E7" s="58"/>
      <c r="F7" s="58"/>
      <c r="G7" s="58"/>
      <c r="H7" s="58"/>
      <c r="I7" s="58"/>
    </row>
    <row r="8" spans="1:9" ht="12.75" customHeight="1">
      <c r="A8" s="57"/>
      <c r="B8" s="58" t="s">
        <v>1</v>
      </c>
      <c r="C8" s="58"/>
      <c r="D8" s="58"/>
      <c r="E8" s="58"/>
      <c r="F8" s="58"/>
      <c r="G8" s="58"/>
      <c r="H8" s="58"/>
      <c r="I8" s="58"/>
    </row>
    <row r="9" spans="1:9" ht="12.75" customHeight="1">
      <c r="A9" s="57"/>
      <c r="B9" s="58" t="s">
        <v>2</v>
      </c>
      <c r="C9" s="58"/>
      <c r="D9" s="58"/>
      <c r="E9" s="58"/>
      <c r="F9" s="58"/>
      <c r="G9" s="58"/>
      <c r="H9" s="58"/>
      <c r="I9" s="58"/>
    </row>
    <row r="10" spans="1:9" ht="12.75" customHeight="1">
      <c r="A10" s="57"/>
      <c r="B10" s="58" t="s">
        <v>154</v>
      </c>
      <c r="C10" s="58"/>
      <c r="D10" s="58"/>
      <c r="E10" s="58"/>
      <c r="F10" s="58"/>
      <c r="G10" s="58"/>
      <c r="H10" s="58"/>
      <c r="I10" s="58"/>
    </row>
    <row r="11" spans="1:9" ht="18" customHeight="1">
      <c r="A11" s="57"/>
      <c r="B11" s="58" t="s">
        <v>6</v>
      </c>
      <c r="C11" s="58"/>
      <c r="D11" s="58"/>
      <c r="E11" s="58"/>
      <c r="F11" s="58"/>
      <c r="G11" s="58"/>
      <c r="H11" s="58"/>
      <c r="I11" s="58"/>
    </row>
    <row r="12" spans="6:7" ht="13.5" customHeight="1">
      <c r="F12" s="59"/>
      <c r="G12" s="60"/>
    </row>
    <row r="13" spans="1:9" s="62" customFormat="1" ht="33" customHeight="1">
      <c r="A13" s="61" t="s">
        <v>156</v>
      </c>
      <c r="B13" s="61"/>
      <c r="C13" s="61"/>
      <c r="D13" s="61"/>
      <c r="E13" s="61"/>
      <c r="F13" s="61"/>
      <c r="G13" s="61"/>
      <c r="H13" s="61"/>
      <c r="I13" s="61"/>
    </row>
    <row r="14" spans="1:9" s="62" customFormat="1" ht="9.75" customHeight="1">
      <c r="A14" s="63"/>
      <c r="B14" s="63"/>
      <c r="C14" s="63"/>
      <c r="D14" s="63"/>
      <c r="E14" s="63"/>
      <c r="F14" s="63"/>
      <c r="G14" s="63"/>
      <c r="H14" s="63"/>
      <c r="I14" s="63"/>
    </row>
    <row r="15" spans="1:9" s="1" customFormat="1" ht="12" customHeight="1">
      <c r="A15" s="57"/>
      <c r="B15" s="57"/>
      <c r="C15" s="57"/>
      <c r="D15" s="64" t="s">
        <v>8</v>
      </c>
      <c r="E15" s="64"/>
      <c r="F15" s="64"/>
      <c r="G15" s="64"/>
      <c r="H15" s="64"/>
      <c r="I15" s="64"/>
    </row>
    <row r="16" spans="1:9" s="65" customFormat="1" ht="30" customHeight="1">
      <c r="A16" s="43" t="s">
        <v>157</v>
      </c>
      <c r="B16" s="43" t="s">
        <v>158</v>
      </c>
      <c r="C16" s="43" t="s">
        <v>159</v>
      </c>
      <c r="D16" s="43" t="s">
        <v>160</v>
      </c>
      <c r="E16" s="43" t="s">
        <v>12</v>
      </c>
      <c r="F16" s="43" t="s">
        <v>161</v>
      </c>
      <c r="G16" s="43" t="s">
        <v>162</v>
      </c>
      <c r="H16" s="43" t="s">
        <v>163</v>
      </c>
      <c r="I16" s="43" t="s">
        <v>12</v>
      </c>
    </row>
    <row r="17" spans="1:9" s="67" customFormat="1" ht="15" customHeight="1">
      <c r="A17" s="12"/>
      <c r="B17" s="12" t="s">
        <v>164</v>
      </c>
      <c r="C17" s="45"/>
      <c r="D17" s="45"/>
      <c r="E17" s="13">
        <f>SUM(E19+E26+E32+E36+E41+E43+E45+E47+E49)</f>
        <v>215819.49999999997</v>
      </c>
      <c r="F17" s="66">
        <f>SUM(G17+H17)</f>
        <v>1241</v>
      </c>
      <c r="G17" s="66">
        <f>SUM(G19+G26+G36+G41+G43+G45+G32+G47+G49)</f>
        <v>0</v>
      </c>
      <c r="H17" s="66">
        <f>SUM(H19+H26+H36+H41+H43+H45+H32+H47)</f>
        <v>1241</v>
      </c>
      <c r="I17" s="66">
        <f>SUM(E17+F17)</f>
        <v>217060.49999999997</v>
      </c>
    </row>
    <row r="18" spans="1:9" s="67" customFormat="1" ht="16.5" customHeight="1">
      <c r="A18" s="12"/>
      <c r="B18" s="26" t="s">
        <v>165</v>
      </c>
      <c r="C18" s="45"/>
      <c r="D18" s="45"/>
      <c r="E18" s="13"/>
      <c r="F18" s="68"/>
      <c r="G18" s="68"/>
      <c r="H18" s="68"/>
      <c r="I18" s="66"/>
    </row>
    <row r="19" spans="1:10" s="67" customFormat="1" ht="18.75" customHeight="1">
      <c r="A19" s="12" t="s">
        <v>166</v>
      </c>
      <c r="B19" s="12" t="s">
        <v>167</v>
      </c>
      <c r="C19" s="69" t="s">
        <v>168</v>
      </c>
      <c r="D19" s="69"/>
      <c r="E19" s="13">
        <f>E20+E22+E25+E23+E24+E21</f>
        <v>47554.399999999994</v>
      </c>
      <c r="F19" s="70">
        <f aca="true" t="shared" si="0" ref="F19:F46">SUM(G19+H19)</f>
        <v>270.3</v>
      </c>
      <c r="G19" s="66">
        <f>SUM(G20:G25)</f>
        <v>270.3</v>
      </c>
      <c r="H19" s="68"/>
      <c r="I19" s="66">
        <f aca="true" t="shared" si="1" ref="I19:I50">SUM(E19+F19)</f>
        <v>47824.7</v>
      </c>
      <c r="J19" s="71"/>
    </row>
    <row r="20" spans="1:10" s="57" customFormat="1" ht="30.75" customHeight="1">
      <c r="A20" s="26"/>
      <c r="B20" s="26" t="s">
        <v>169</v>
      </c>
      <c r="C20" s="72" t="s">
        <v>168</v>
      </c>
      <c r="D20" s="72" t="s">
        <v>170</v>
      </c>
      <c r="E20" s="18">
        <v>1198.5</v>
      </c>
      <c r="F20" s="68">
        <f t="shared" si="0"/>
        <v>0</v>
      </c>
      <c r="G20" s="73">
        <v>0</v>
      </c>
      <c r="H20" s="68"/>
      <c r="I20" s="73">
        <f t="shared" si="1"/>
        <v>1198.5</v>
      </c>
      <c r="J20" s="71"/>
    </row>
    <row r="21" spans="1:10" s="57" customFormat="1" ht="49.5" customHeight="1">
      <c r="A21" s="26"/>
      <c r="B21" s="26" t="s">
        <v>171</v>
      </c>
      <c r="C21" s="72" t="s">
        <v>168</v>
      </c>
      <c r="D21" s="72" t="s">
        <v>172</v>
      </c>
      <c r="E21" s="18">
        <v>200</v>
      </c>
      <c r="F21" s="68">
        <f>SUM(G21+H21)</f>
        <v>-100</v>
      </c>
      <c r="G21" s="73">
        <v>-100</v>
      </c>
      <c r="H21" s="68"/>
      <c r="I21" s="73">
        <f>SUM(E21+F21)</f>
        <v>100</v>
      </c>
      <c r="J21" s="71"/>
    </row>
    <row r="22" spans="1:10" s="57" customFormat="1" ht="49.5" customHeight="1">
      <c r="A22" s="26"/>
      <c r="B22" s="26" t="s">
        <v>173</v>
      </c>
      <c r="C22" s="72" t="s">
        <v>168</v>
      </c>
      <c r="D22" s="72" t="s">
        <v>174</v>
      </c>
      <c r="E22" s="18">
        <v>17503.1</v>
      </c>
      <c r="F22" s="68">
        <f t="shared" si="0"/>
        <v>293.8</v>
      </c>
      <c r="G22" s="73">
        <v>293.8</v>
      </c>
      <c r="H22" s="68"/>
      <c r="I22" s="73">
        <f t="shared" si="1"/>
        <v>17796.899999999998</v>
      </c>
      <c r="J22" s="71"/>
    </row>
    <row r="23" spans="1:10" s="57" customFormat="1" ht="46.5" customHeight="1">
      <c r="A23" s="26"/>
      <c r="B23" s="26" t="s">
        <v>175</v>
      </c>
      <c r="C23" s="72" t="s">
        <v>168</v>
      </c>
      <c r="D23" s="72" t="s">
        <v>176</v>
      </c>
      <c r="E23" s="18">
        <v>845.5</v>
      </c>
      <c r="F23" s="68">
        <f t="shared" si="0"/>
        <v>0</v>
      </c>
      <c r="G23" s="73"/>
      <c r="H23" s="68"/>
      <c r="I23" s="73">
        <f t="shared" si="1"/>
        <v>845.5</v>
      </c>
      <c r="J23" s="71"/>
    </row>
    <row r="24" spans="1:10" s="57" customFormat="1" ht="17.25" customHeight="1">
      <c r="A24" s="26"/>
      <c r="B24" s="74" t="s">
        <v>177</v>
      </c>
      <c r="C24" s="72" t="s">
        <v>168</v>
      </c>
      <c r="D24" s="72" t="s">
        <v>178</v>
      </c>
      <c r="E24" s="18">
        <v>500</v>
      </c>
      <c r="F24" s="73">
        <f t="shared" si="0"/>
        <v>-500</v>
      </c>
      <c r="G24" s="73">
        <v>-500</v>
      </c>
      <c r="H24" s="68"/>
      <c r="I24" s="73">
        <f t="shared" si="1"/>
        <v>0</v>
      </c>
      <c r="J24" s="71"/>
    </row>
    <row r="25" spans="1:10" s="67" customFormat="1" ht="15.75" customHeight="1">
      <c r="A25" s="12"/>
      <c r="B25" s="26" t="s">
        <v>179</v>
      </c>
      <c r="C25" s="72" t="s">
        <v>168</v>
      </c>
      <c r="D25" s="72" t="s">
        <v>180</v>
      </c>
      <c r="E25" s="18">
        <v>27307.3</v>
      </c>
      <c r="F25" s="18">
        <f>SUM(G25:H25)</f>
        <v>576.5</v>
      </c>
      <c r="G25" s="18">
        <v>576.5</v>
      </c>
      <c r="H25" s="18">
        <v>0</v>
      </c>
      <c r="I25" s="73">
        <f t="shared" si="1"/>
        <v>27883.8</v>
      </c>
      <c r="J25" s="71"/>
    </row>
    <row r="26" spans="1:10" s="57" customFormat="1" ht="29.25" customHeight="1">
      <c r="A26" s="12" t="s">
        <v>181</v>
      </c>
      <c r="B26" s="12" t="s">
        <v>182</v>
      </c>
      <c r="C26" s="69" t="s">
        <v>172</v>
      </c>
      <c r="D26" s="69"/>
      <c r="E26" s="13">
        <f>SUM(E27:E29)</f>
        <v>3940.6</v>
      </c>
      <c r="F26" s="70">
        <f t="shared" si="0"/>
        <v>0</v>
      </c>
      <c r="G26" s="66">
        <f>SUM(G27:G29)</f>
        <v>0</v>
      </c>
      <c r="H26" s="68"/>
      <c r="I26" s="66">
        <f t="shared" si="1"/>
        <v>3940.6</v>
      </c>
      <c r="J26" s="71"/>
    </row>
    <row r="27" spans="1:10" s="57" customFormat="1" ht="32.25" customHeight="1">
      <c r="A27" s="12"/>
      <c r="B27" s="26" t="s">
        <v>183</v>
      </c>
      <c r="C27" s="72" t="s">
        <v>172</v>
      </c>
      <c r="D27" s="72" t="s">
        <v>184</v>
      </c>
      <c r="E27" s="18">
        <v>2840.6</v>
      </c>
      <c r="F27" s="68">
        <f t="shared" si="0"/>
        <v>0</v>
      </c>
      <c r="G27" s="73">
        <v>0</v>
      </c>
      <c r="H27" s="68"/>
      <c r="I27" s="73">
        <f t="shared" si="1"/>
        <v>2840.6</v>
      </c>
      <c r="J27" s="71"/>
    </row>
    <row r="28" spans="1:10" s="57" customFormat="1" ht="15" customHeight="1">
      <c r="A28" s="12"/>
      <c r="B28" s="26" t="s">
        <v>185</v>
      </c>
      <c r="C28" s="72" t="s">
        <v>172</v>
      </c>
      <c r="D28" s="72" t="s">
        <v>186</v>
      </c>
      <c r="E28" s="18">
        <v>100</v>
      </c>
      <c r="F28" s="73">
        <f>SUM(G28)</f>
        <v>0</v>
      </c>
      <c r="G28" s="73">
        <v>0</v>
      </c>
      <c r="H28" s="68"/>
      <c r="I28" s="73">
        <f t="shared" si="1"/>
        <v>100</v>
      </c>
      <c r="J28" s="71"/>
    </row>
    <row r="29" spans="1:10" s="57" customFormat="1" ht="31.5" customHeight="1">
      <c r="A29" s="26"/>
      <c r="B29" s="26" t="s">
        <v>187</v>
      </c>
      <c r="C29" s="72" t="s">
        <v>172</v>
      </c>
      <c r="D29" s="72" t="s">
        <v>188</v>
      </c>
      <c r="E29" s="18">
        <v>1000</v>
      </c>
      <c r="F29" s="68">
        <f t="shared" si="0"/>
        <v>0</v>
      </c>
      <c r="G29" s="73">
        <v>0</v>
      </c>
      <c r="H29" s="68"/>
      <c r="I29" s="73">
        <f t="shared" si="1"/>
        <v>1000</v>
      </c>
      <c r="J29" s="71"/>
    </row>
    <row r="30" spans="1:10" s="57" customFormat="1" ht="15.75" customHeight="1" hidden="1">
      <c r="A30" s="26"/>
      <c r="B30" s="12" t="s">
        <v>189</v>
      </c>
      <c r="C30" s="69" t="s">
        <v>174</v>
      </c>
      <c r="D30" s="69"/>
      <c r="E30" s="18">
        <f>SUM(E31)</f>
        <v>0</v>
      </c>
      <c r="F30" s="68">
        <f t="shared" si="0"/>
        <v>0</v>
      </c>
      <c r="G30" s="73">
        <v>0</v>
      </c>
      <c r="H30" s="68"/>
      <c r="I30" s="66">
        <f t="shared" si="1"/>
        <v>0</v>
      </c>
      <c r="J30" s="71"/>
    </row>
    <row r="31" spans="1:10" s="57" customFormat="1" ht="15.75" customHeight="1" hidden="1">
      <c r="A31" s="26"/>
      <c r="B31" s="26" t="s">
        <v>190</v>
      </c>
      <c r="C31" s="72" t="s">
        <v>174</v>
      </c>
      <c r="D31" s="72" t="s">
        <v>191</v>
      </c>
      <c r="E31" s="18">
        <v>0</v>
      </c>
      <c r="F31" s="68">
        <f t="shared" si="0"/>
        <v>0</v>
      </c>
      <c r="G31" s="73">
        <v>0</v>
      </c>
      <c r="H31" s="68"/>
      <c r="I31" s="66">
        <f t="shared" si="1"/>
        <v>0</v>
      </c>
      <c r="J31" s="71"/>
    </row>
    <row r="32" spans="1:10" s="57" customFormat="1" ht="15.75" customHeight="1">
      <c r="A32" s="12" t="s">
        <v>192</v>
      </c>
      <c r="B32" s="12" t="s">
        <v>189</v>
      </c>
      <c r="C32" s="69" t="s">
        <v>174</v>
      </c>
      <c r="D32" s="69"/>
      <c r="E32" s="13">
        <f>SUM(E33:E35)</f>
        <v>48823.8</v>
      </c>
      <c r="F32" s="13">
        <f>SUM(F33:F35)</f>
        <v>0</v>
      </c>
      <c r="G32" s="13">
        <f>SUM(G33:G35)</f>
        <v>0</v>
      </c>
      <c r="H32" s="13">
        <f>SUM(H33:H35)</f>
        <v>0</v>
      </c>
      <c r="I32" s="13">
        <f>SUM(I33:I35)</f>
        <v>48823.8</v>
      </c>
      <c r="J32" s="71"/>
    </row>
    <row r="33" spans="1:10" s="57" customFormat="1" ht="15.75" customHeight="1">
      <c r="A33" s="12"/>
      <c r="B33" s="26" t="s">
        <v>193</v>
      </c>
      <c r="C33" s="72" t="s">
        <v>174</v>
      </c>
      <c r="D33" s="72" t="s">
        <v>194</v>
      </c>
      <c r="E33" s="18">
        <v>646</v>
      </c>
      <c r="F33" s="18">
        <f>SUM(G33:H33)</f>
        <v>0</v>
      </c>
      <c r="G33" s="18">
        <v>0</v>
      </c>
      <c r="H33" s="18">
        <v>0</v>
      </c>
      <c r="I33" s="73">
        <f>SUM(E33+F33)</f>
        <v>646</v>
      </c>
      <c r="J33" s="71"/>
    </row>
    <row r="34" spans="1:10" s="57" customFormat="1" ht="18.75" customHeight="1">
      <c r="A34" s="12"/>
      <c r="B34" s="26" t="s">
        <v>195</v>
      </c>
      <c r="C34" s="72" t="s">
        <v>174</v>
      </c>
      <c r="D34" s="72" t="s">
        <v>184</v>
      </c>
      <c r="E34" s="18">
        <v>47032.9</v>
      </c>
      <c r="F34" s="18">
        <f>SUM(G34:H34)</f>
        <v>0</v>
      </c>
      <c r="G34" s="18">
        <v>0</v>
      </c>
      <c r="H34" s="18">
        <v>0</v>
      </c>
      <c r="I34" s="73">
        <f t="shared" si="1"/>
        <v>47032.9</v>
      </c>
      <c r="J34" s="71"/>
    </row>
    <row r="35" spans="1:10" s="57" customFormat="1" ht="21" customHeight="1">
      <c r="A35" s="26"/>
      <c r="B35" s="26" t="s">
        <v>190</v>
      </c>
      <c r="C35" s="72" t="s">
        <v>174</v>
      </c>
      <c r="D35" s="72" t="s">
        <v>191</v>
      </c>
      <c r="E35" s="18">
        <v>1144.9</v>
      </c>
      <c r="F35" s="73">
        <f t="shared" si="0"/>
        <v>0</v>
      </c>
      <c r="G35" s="73">
        <v>0</v>
      </c>
      <c r="H35" s="73">
        <v>0</v>
      </c>
      <c r="I35" s="73">
        <f t="shared" si="1"/>
        <v>1144.9</v>
      </c>
      <c r="J35" s="71"/>
    </row>
    <row r="36" spans="1:10" s="67" customFormat="1" ht="18" customHeight="1">
      <c r="A36" s="12" t="s">
        <v>196</v>
      </c>
      <c r="B36" s="12" t="s">
        <v>197</v>
      </c>
      <c r="C36" s="69" t="s">
        <v>198</v>
      </c>
      <c r="D36" s="69"/>
      <c r="E36" s="13">
        <f>SUM(E38:E40)</f>
        <v>44144.3</v>
      </c>
      <c r="F36" s="13">
        <f>SUM(F38:F40)</f>
        <v>220.3</v>
      </c>
      <c r="G36" s="13">
        <f>SUM(G38:G40)</f>
        <v>-270.3</v>
      </c>
      <c r="H36" s="13">
        <f>SUM(H38:H40)</f>
        <v>490.6</v>
      </c>
      <c r="I36" s="66">
        <f t="shared" si="1"/>
        <v>44364.600000000006</v>
      </c>
      <c r="J36" s="71"/>
    </row>
    <row r="37" spans="1:10" s="57" customFormat="1" ht="14.25" customHeight="1" hidden="1">
      <c r="A37" s="26"/>
      <c r="B37" s="26" t="s">
        <v>199</v>
      </c>
      <c r="C37" s="72" t="s">
        <v>198</v>
      </c>
      <c r="D37" s="72" t="s">
        <v>168</v>
      </c>
      <c r="E37" s="18">
        <v>0</v>
      </c>
      <c r="F37" s="73">
        <f t="shared" si="0"/>
        <v>0</v>
      </c>
      <c r="G37" s="73">
        <v>0</v>
      </c>
      <c r="H37" s="73">
        <v>0</v>
      </c>
      <c r="I37" s="66">
        <f t="shared" si="1"/>
        <v>0</v>
      </c>
      <c r="J37" s="71"/>
    </row>
    <row r="38" spans="1:10" s="57" customFormat="1" ht="17.25" customHeight="1">
      <c r="A38" s="12"/>
      <c r="B38" s="26" t="s">
        <v>200</v>
      </c>
      <c r="C38" s="72" t="s">
        <v>198</v>
      </c>
      <c r="D38" s="72" t="s">
        <v>170</v>
      </c>
      <c r="E38" s="18">
        <v>15038.7</v>
      </c>
      <c r="F38" s="73">
        <f t="shared" si="0"/>
        <v>220.3</v>
      </c>
      <c r="G38" s="73">
        <v>-270.3</v>
      </c>
      <c r="H38" s="73">
        <v>490.6</v>
      </c>
      <c r="I38" s="73">
        <f t="shared" si="1"/>
        <v>15259</v>
      </c>
      <c r="J38" s="71"/>
    </row>
    <row r="39" spans="1:10" s="57" customFormat="1" ht="18.75" customHeight="1">
      <c r="A39" s="12"/>
      <c r="B39" s="26" t="s">
        <v>201</v>
      </c>
      <c r="C39" s="72" t="s">
        <v>198</v>
      </c>
      <c r="D39" s="72" t="s">
        <v>172</v>
      </c>
      <c r="E39" s="18">
        <v>18310</v>
      </c>
      <c r="F39" s="73">
        <f t="shared" si="0"/>
        <v>0</v>
      </c>
      <c r="G39" s="73">
        <v>0</v>
      </c>
      <c r="H39" s="73">
        <v>0</v>
      </c>
      <c r="I39" s="73">
        <f t="shared" si="1"/>
        <v>18310</v>
      </c>
      <c r="J39" s="71"/>
    </row>
    <row r="40" spans="1:10" s="57" customFormat="1" ht="30.75" customHeight="1">
      <c r="A40" s="12"/>
      <c r="B40" s="74" t="s">
        <v>202</v>
      </c>
      <c r="C40" s="72" t="s">
        <v>198</v>
      </c>
      <c r="D40" s="72" t="s">
        <v>198</v>
      </c>
      <c r="E40" s="18">
        <v>10795.6</v>
      </c>
      <c r="F40" s="73">
        <f>SUM(G40+H40)</f>
        <v>0</v>
      </c>
      <c r="G40" s="73">
        <v>0</v>
      </c>
      <c r="H40" s="73">
        <v>0</v>
      </c>
      <c r="I40" s="73">
        <f t="shared" si="1"/>
        <v>10795.6</v>
      </c>
      <c r="J40" s="71"/>
    </row>
    <row r="41" spans="1:10" s="57" customFormat="1" ht="15.75" customHeight="1">
      <c r="A41" s="12" t="s">
        <v>203</v>
      </c>
      <c r="B41" s="12" t="s">
        <v>204</v>
      </c>
      <c r="C41" s="69" t="s">
        <v>205</v>
      </c>
      <c r="D41" s="72"/>
      <c r="E41" s="13">
        <f>SUM(E42)</f>
        <v>1368</v>
      </c>
      <c r="F41" s="66">
        <f t="shared" si="0"/>
        <v>0</v>
      </c>
      <c r="G41" s="66">
        <f>SUM(G42)</f>
        <v>0</v>
      </c>
      <c r="H41" s="66"/>
      <c r="I41" s="66">
        <f t="shared" si="1"/>
        <v>1368</v>
      </c>
      <c r="J41" s="71"/>
    </row>
    <row r="42" spans="1:10" s="57" customFormat="1" ht="16.5" customHeight="1">
      <c r="A42" s="12"/>
      <c r="B42" s="26" t="s">
        <v>206</v>
      </c>
      <c r="C42" s="72" t="s">
        <v>205</v>
      </c>
      <c r="D42" s="72" t="s">
        <v>205</v>
      </c>
      <c r="E42" s="18">
        <v>1368</v>
      </c>
      <c r="F42" s="73">
        <f t="shared" si="0"/>
        <v>0</v>
      </c>
      <c r="G42" s="73">
        <v>0</v>
      </c>
      <c r="H42" s="73"/>
      <c r="I42" s="73">
        <f t="shared" si="1"/>
        <v>1368</v>
      </c>
      <c r="J42" s="71"/>
    </row>
    <row r="43" spans="1:10" s="57" customFormat="1" ht="16.5" customHeight="1">
      <c r="A43" s="12" t="s">
        <v>207</v>
      </c>
      <c r="B43" s="12" t="s">
        <v>208</v>
      </c>
      <c r="C43" s="69" t="s">
        <v>194</v>
      </c>
      <c r="D43" s="69"/>
      <c r="E43" s="13">
        <f>SUM(E44)</f>
        <v>51788.9</v>
      </c>
      <c r="F43" s="66">
        <f>SUM(F44)</f>
        <v>0</v>
      </c>
      <c r="G43" s="66">
        <f>SUM(G44)</f>
        <v>0</v>
      </c>
      <c r="H43" s="66">
        <f>SUM(H44)</f>
        <v>0</v>
      </c>
      <c r="I43" s="66">
        <f t="shared" si="1"/>
        <v>51788.9</v>
      </c>
      <c r="J43" s="71"/>
    </row>
    <row r="44" spans="1:10" s="57" customFormat="1" ht="18.75" customHeight="1">
      <c r="A44" s="12"/>
      <c r="B44" s="26" t="s">
        <v>209</v>
      </c>
      <c r="C44" s="72" t="s">
        <v>194</v>
      </c>
      <c r="D44" s="72" t="s">
        <v>168</v>
      </c>
      <c r="E44" s="18">
        <v>51788.9</v>
      </c>
      <c r="F44" s="73">
        <f t="shared" si="0"/>
        <v>0</v>
      </c>
      <c r="G44" s="73">
        <v>0</v>
      </c>
      <c r="H44" s="73">
        <v>0</v>
      </c>
      <c r="I44" s="73">
        <f t="shared" si="1"/>
        <v>51788.9</v>
      </c>
      <c r="J44" s="71"/>
    </row>
    <row r="45" spans="1:10" s="57" customFormat="1" ht="16.5" customHeight="1">
      <c r="A45" s="12" t="s">
        <v>210</v>
      </c>
      <c r="B45" s="12" t="s">
        <v>211</v>
      </c>
      <c r="C45" s="69" t="s">
        <v>186</v>
      </c>
      <c r="D45" s="72"/>
      <c r="E45" s="13">
        <f>SUM(E46)</f>
        <v>6037.3</v>
      </c>
      <c r="F45" s="66">
        <f t="shared" si="0"/>
        <v>0</v>
      </c>
      <c r="G45" s="66">
        <f>SUM(G46)</f>
        <v>0</v>
      </c>
      <c r="H45" s="66">
        <f>SUM(H46)</f>
        <v>0</v>
      </c>
      <c r="I45" s="66">
        <f t="shared" si="1"/>
        <v>6037.3</v>
      </c>
      <c r="J45" s="71"/>
    </row>
    <row r="46" spans="1:10" s="67" customFormat="1" ht="15" customHeight="1">
      <c r="A46" s="12"/>
      <c r="B46" s="57" t="s">
        <v>212</v>
      </c>
      <c r="C46" s="72" t="s">
        <v>186</v>
      </c>
      <c r="D46" s="72" t="s">
        <v>172</v>
      </c>
      <c r="E46" s="18">
        <v>6037.3</v>
      </c>
      <c r="F46" s="73">
        <f t="shared" si="0"/>
        <v>0</v>
      </c>
      <c r="G46" s="73">
        <v>0</v>
      </c>
      <c r="H46" s="73">
        <v>0</v>
      </c>
      <c r="I46" s="73">
        <f t="shared" si="1"/>
        <v>6037.3</v>
      </c>
      <c r="J46" s="71"/>
    </row>
    <row r="47" spans="1:10" s="67" customFormat="1" ht="18.75" customHeight="1">
      <c r="A47" s="12" t="s">
        <v>213</v>
      </c>
      <c r="B47" s="12" t="s">
        <v>214</v>
      </c>
      <c r="C47" s="69" t="s">
        <v>178</v>
      </c>
      <c r="D47" s="72"/>
      <c r="E47" s="13">
        <f>SUM(E48)</f>
        <v>11969.2</v>
      </c>
      <c r="F47" s="66">
        <f>SUM(G47+H47)</f>
        <v>750.4</v>
      </c>
      <c r="G47" s="66">
        <f>SUM(G48)</f>
        <v>0</v>
      </c>
      <c r="H47" s="66">
        <f>SUM(H48)</f>
        <v>750.4</v>
      </c>
      <c r="I47" s="66">
        <f t="shared" si="1"/>
        <v>12719.6</v>
      </c>
      <c r="J47" s="71"/>
    </row>
    <row r="48" spans="1:10" s="67" customFormat="1" ht="15" customHeight="1">
      <c r="A48" s="12"/>
      <c r="B48" s="26" t="s">
        <v>215</v>
      </c>
      <c r="C48" s="72" t="s">
        <v>178</v>
      </c>
      <c r="D48" s="72" t="s">
        <v>168</v>
      </c>
      <c r="E48" s="18">
        <v>11969.2</v>
      </c>
      <c r="F48" s="73">
        <f>SUM(G48+H48)</f>
        <v>750.4</v>
      </c>
      <c r="G48" s="73">
        <v>0</v>
      </c>
      <c r="H48" s="73">
        <v>750.4</v>
      </c>
      <c r="I48" s="73">
        <f t="shared" si="1"/>
        <v>12719.6</v>
      </c>
      <c r="J48" s="71"/>
    </row>
    <row r="49" spans="1:10" s="67" customFormat="1" ht="30.75" customHeight="1">
      <c r="A49" s="12" t="s">
        <v>216</v>
      </c>
      <c r="B49" s="12" t="s">
        <v>217</v>
      </c>
      <c r="C49" s="69" t="s">
        <v>180</v>
      </c>
      <c r="D49" s="69"/>
      <c r="E49" s="13">
        <f>SUM(E50)</f>
        <v>193</v>
      </c>
      <c r="F49" s="66">
        <f>SUM(F50)</f>
        <v>0</v>
      </c>
      <c r="G49" s="66">
        <f>SUM(G50)</f>
        <v>0</v>
      </c>
      <c r="H49" s="66"/>
      <c r="I49" s="66">
        <f t="shared" si="1"/>
        <v>193</v>
      </c>
      <c r="J49" s="71"/>
    </row>
    <row r="50" spans="1:10" s="67" customFormat="1" ht="31.5" customHeight="1">
      <c r="A50" s="12"/>
      <c r="B50" s="26" t="s">
        <v>218</v>
      </c>
      <c r="C50" s="72" t="s">
        <v>180</v>
      </c>
      <c r="D50" s="72" t="s">
        <v>168</v>
      </c>
      <c r="E50" s="18">
        <v>193</v>
      </c>
      <c r="F50" s="73">
        <f>SUM(G50)</f>
        <v>0</v>
      </c>
      <c r="G50" s="73">
        <v>0</v>
      </c>
      <c r="H50" s="73"/>
      <c r="I50" s="73">
        <f t="shared" si="1"/>
        <v>193</v>
      </c>
      <c r="J50" s="71"/>
    </row>
    <row r="51" spans="1:9" ht="15" customHeight="1">
      <c r="A51" s="12"/>
      <c r="B51" s="75"/>
      <c r="C51" s="76"/>
      <c r="D51" s="76"/>
      <c r="E51" s="75"/>
      <c r="F51" s="75"/>
      <c r="G51" s="75"/>
      <c r="H51" s="77"/>
      <c r="I51" s="77"/>
    </row>
    <row r="52" spans="1:9" ht="12.75">
      <c r="A52" s="78"/>
      <c r="B52" s="79"/>
      <c r="C52" s="80"/>
      <c r="D52" s="80"/>
      <c r="E52" s="81"/>
      <c r="F52" s="81"/>
      <c r="G52" s="79"/>
      <c r="H52" s="82"/>
      <c r="I52" s="82"/>
    </row>
    <row r="53" spans="1:9" s="1" customFormat="1" ht="14.25" customHeight="1">
      <c r="A53" s="83" t="s">
        <v>142</v>
      </c>
      <c r="B53" s="83"/>
      <c r="C53" s="83"/>
      <c r="D53" s="84"/>
      <c r="E53" s="85"/>
      <c r="F53" s="86"/>
      <c r="G53" s="87"/>
      <c r="H53" s="88"/>
      <c r="I53" s="88"/>
    </row>
    <row r="54" spans="1:9" s="1" customFormat="1" ht="16.5" customHeight="1">
      <c r="A54" s="89" t="s">
        <v>2</v>
      </c>
      <c r="B54" s="89"/>
      <c r="C54" s="90"/>
      <c r="D54" s="91"/>
      <c r="E54" s="88"/>
      <c r="F54" s="91"/>
      <c r="G54" s="87"/>
      <c r="H54" s="88"/>
      <c r="I54" s="88"/>
    </row>
    <row r="55" spans="1:9" s="1" customFormat="1" ht="17.25" customHeight="1">
      <c r="A55" s="92" t="s">
        <v>219</v>
      </c>
      <c r="B55" s="92"/>
      <c r="C55" s="93" t="s">
        <v>220</v>
      </c>
      <c r="D55" s="93"/>
      <c r="E55" s="93"/>
      <c r="F55" s="93"/>
      <c r="G55" s="93"/>
      <c r="H55" s="93"/>
      <c r="I55" s="93"/>
    </row>
    <row r="56" spans="1:9" s="1" customFormat="1" ht="18.75" customHeight="1">
      <c r="A56" s="94"/>
      <c r="B56" s="95"/>
      <c r="C56" s="96"/>
      <c r="D56" s="96"/>
      <c r="E56" s="96"/>
      <c r="F56" s="96"/>
      <c r="G56" s="96"/>
      <c r="H56" s="88"/>
      <c r="I56" s="88"/>
    </row>
    <row r="57" spans="1:9" s="1" customFormat="1" ht="12.75">
      <c r="A57" s="94"/>
      <c r="B57" s="95"/>
      <c r="C57" s="95"/>
      <c r="D57" s="95"/>
      <c r="E57" s="79"/>
      <c r="F57" s="87"/>
      <c r="G57" s="87"/>
      <c r="H57" s="88"/>
      <c r="I57" s="88"/>
    </row>
    <row r="58" spans="1:9" s="1" customFormat="1" ht="12.75">
      <c r="A58" s="94"/>
      <c r="B58" s="95"/>
      <c r="C58" s="95"/>
      <c r="D58" s="95"/>
      <c r="E58" s="79"/>
      <c r="F58" s="87"/>
      <c r="G58" s="87"/>
      <c r="H58" s="88"/>
      <c r="I58" s="88"/>
    </row>
    <row r="59" spans="1:9" s="1" customFormat="1" ht="12.75">
      <c r="A59" s="89"/>
      <c r="B59" s="86"/>
      <c r="C59" s="86"/>
      <c r="D59" s="86"/>
      <c r="E59" s="88"/>
      <c r="F59" s="97"/>
      <c r="G59" s="97"/>
      <c r="H59" s="88"/>
      <c r="I59" s="88"/>
    </row>
    <row r="60" spans="1:9" s="1" customFormat="1" ht="12.75">
      <c r="A60" s="89"/>
      <c r="B60" s="86"/>
      <c r="C60" s="86"/>
      <c r="D60" s="86"/>
      <c r="E60" s="88"/>
      <c r="F60" s="97"/>
      <c r="G60" s="97"/>
      <c r="H60" s="88"/>
      <c r="I60" s="88"/>
    </row>
    <row r="61" spans="1:9" s="1" customFormat="1" ht="12.75">
      <c r="A61" s="89"/>
      <c r="B61" s="86"/>
      <c r="C61" s="86"/>
      <c r="D61" s="86"/>
      <c r="E61" s="88"/>
      <c r="F61" s="97"/>
      <c r="G61" s="97"/>
      <c r="H61" s="88"/>
      <c r="I61" s="88"/>
    </row>
    <row r="62" spans="1:9" s="1" customFormat="1" ht="12.75">
      <c r="A62" s="89"/>
      <c r="B62" s="86"/>
      <c r="C62" s="86"/>
      <c r="D62" s="86"/>
      <c r="E62" s="88"/>
      <c r="F62" s="97"/>
      <c r="G62" s="97"/>
      <c r="H62" s="88"/>
      <c r="I62" s="88"/>
    </row>
    <row r="63" spans="1:9" ht="12.75">
      <c r="A63" s="98"/>
      <c r="B63" s="99"/>
      <c r="C63" s="100"/>
      <c r="D63" s="100"/>
      <c r="E63" s="98"/>
      <c r="F63" s="98"/>
      <c r="G63" s="98"/>
      <c r="H63" s="82"/>
      <c r="I63" s="82"/>
    </row>
    <row r="64" spans="1:9" ht="12.75">
      <c r="A64" s="98"/>
      <c r="B64" s="99"/>
      <c r="C64" s="100"/>
      <c r="D64" s="100"/>
      <c r="E64" s="98"/>
      <c r="F64" s="98"/>
      <c r="G64" s="98"/>
      <c r="H64" s="82"/>
      <c r="I64" s="82"/>
    </row>
    <row r="65" spans="1:9" ht="12.75">
      <c r="A65" s="98"/>
      <c r="B65" s="99"/>
      <c r="C65" s="100"/>
      <c r="D65" s="100"/>
      <c r="E65" s="98"/>
      <c r="F65" s="98"/>
      <c r="G65" s="98"/>
      <c r="H65" s="82"/>
      <c r="I65" s="82"/>
    </row>
    <row r="66" spans="1:9" ht="12.75">
      <c r="A66" s="98"/>
      <c r="B66" s="99"/>
      <c r="C66" s="100"/>
      <c r="D66" s="100"/>
      <c r="E66" s="98"/>
      <c r="F66" s="98"/>
      <c r="G66" s="98"/>
      <c r="H66" s="82"/>
      <c r="I66" s="82"/>
    </row>
    <row r="67" spans="1:9" ht="12.75">
      <c r="A67" s="98"/>
      <c r="B67" s="99"/>
      <c r="C67" s="100"/>
      <c r="D67" s="100"/>
      <c r="E67" s="98"/>
      <c r="F67" s="98"/>
      <c r="G67" s="98"/>
      <c r="H67" s="82"/>
      <c r="I67" s="82"/>
    </row>
    <row r="68" spans="1:9" ht="12.75">
      <c r="A68" s="98"/>
      <c r="B68" s="99"/>
      <c r="C68" s="100"/>
      <c r="D68" s="100"/>
      <c r="E68" s="98"/>
      <c r="F68" s="98"/>
      <c r="G68" s="98"/>
      <c r="H68" s="82"/>
      <c r="I68" s="82"/>
    </row>
    <row r="69" spans="1:9" ht="12.75">
      <c r="A69" s="98"/>
      <c r="B69" s="99"/>
      <c r="C69" s="100"/>
      <c r="D69" s="100"/>
      <c r="E69" s="98"/>
      <c r="F69" s="98"/>
      <c r="G69" s="98"/>
      <c r="H69" s="82"/>
      <c r="I69" s="82"/>
    </row>
    <row r="70" spans="1:9" ht="12.75">
      <c r="A70" s="98"/>
      <c r="B70" s="99"/>
      <c r="C70" s="100"/>
      <c r="D70" s="100"/>
      <c r="E70" s="98"/>
      <c r="F70" s="98"/>
      <c r="G70" s="98"/>
      <c r="H70" s="82"/>
      <c r="I70" s="82"/>
    </row>
    <row r="71" spans="1:9" ht="12.75">
      <c r="A71" s="98"/>
      <c r="B71" s="99"/>
      <c r="C71" s="100"/>
      <c r="D71" s="100"/>
      <c r="E71" s="98"/>
      <c r="F71" s="98"/>
      <c r="G71" s="98"/>
      <c r="H71" s="82"/>
      <c r="I71" s="82"/>
    </row>
    <row r="72" spans="1:9" ht="12.75">
      <c r="A72" s="98"/>
      <c r="B72" s="99"/>
      <c r="C72" s="100"/>
      <c r="D72" s="100"/>
      <c r="E72" s="98"/>
      <c r="F72" s="98"/>
      <c r="G72" s="98"/>
      <c r="H72" s="82"/>
      <c r="I72" s="82"/>
    </row>
    <row r="73" spans="1:9" ht="12.75">
      <c r="A73" s="98"/>
      <c r="B73" s="99"/>
      <c r="C73" s="100"/>
      <c r="D73" s="100"/>
      <c r="E73" s="98"/>
      <c r="F73" s="98"/>
      <c r="G73" s="98"/>
      <c r="H73" s="82"/>
      <c r="I73" s="82"/>
    </row>
    <row r="74" spans="1:9" ht="12.75">
      <c r="A74" s="98"/>
      <c r="B74" s="99"/>
      <c r="C74" s="100"/>
      <c r="D74" s="100"/>
      <c r="E74" s="98"/>
      <c r="F74" s="98"/>
      <c r="G74" s="98"/>
      <c r="H74" s="82"/>
      <c r="I74" s="82"/>
    </row>
    <row r="75" spans="1:9" ht="12.75">
      <c r="A75" s="98"/>
      <c r="B75" s="99"/>
      <c r="C75" s="100"/>
      <c r="D75" s="100"/>
      <c r="E75" s="98"/>
      <c r="F75" s="98"/>
      <c r="G75" s="98"/>
      <c r="H75" s="82"/>
      <c r="I75" s="82"/>
    </row>
    <row r="76" spans="1:9" ht="12.75">
      <c r="A76" s="98"/>
      <c r="B76" s="99"/>
      <c r="C76" s="100"/>
      <c r="D76" s="100"/>
      <c r="E76" s="98"/>
      <c r="F76" s="98"/>
      <c r="G76" s="98"/>
      <c r="H76" s="82"/>
      <c r="I76" s="82"/>
    </row>
    <row r="77" spans="1:9" ht="12.75">
      <c r="A77" s="98"/>
      <c r="B77" s="99"/>
      <c r="C77" s="100"/>
      <c r="D77" s="100"/>
      <c r="E77" s="98"/>
      <c r="F77" s="98"/>
      <c r="G77" s="98"/>
      <c r="H77" s="82"/>
      <c r="I77" s="82"/>
    </row>
    <row r="78" spans="1:9" ht="12.75">
      <c r="A78" s="98"/>
      <c r="B78" s="99"/>
      <c r="C78" s="100"/>
      <c r="D78" s="100"/>
      <c r="E78" s="98"/>
      <c r="F78" s="98"/>
      <c r="G78" s="98"/>
      <c r="H78" s="82"/>
      <c r="I78" s="82"/>
    </row>
    <row r="79" spans="1:9" ht="12.75">
      <c r="A79" s="98"/>
      <c r="B79" s="99"/>
      <c r="C79" s="100"/>
      <c r="D79" s="100"/>
      <c r="E79" s="98"/>
      <c r="F79" s="98"/>
      <c r="G79" s="98"/>
      <c r="H79" s="82"/>
      <c r="I79" s="82"/>
    </row>
    <row r="80" spans="1:9" ht="12.75">
      <c r="A80" s="98"/>
      <c r="B80" s="99"/>
      <c r="C80" s="100"/>
      <c r="D80" s="100"/>
      <c r="E80" s="98"/>
      <c r="F80" s="98"/>
      <c r="G80" s="98"/>
      <c r="H80" s="82"/>
      <c r="I80" s="82"/>
    </row>
    <row r="81" spans="1:9" ht="12.75">
      <c r="A81" s="98"/>
      <c r="B81" s="99"/>
      <c r="C81" s="100"/>
      <c r="D81" s="100"/>
      <c r="E81" s="98"/>
      <c r="F81" s="98"/>
      <c r="G81" s="98"/>
      <c r="H81" s="82"/>
      <c r="I81" s="82"/>
    </row>
    <row r="82" spans="1:9" ht="12.75">
      <c r="A82" s="98"/>
      <c r="B82" s="99"/>
      <c r="C82" s="100"/>
      <c r="D82" s="100"/>
      <c r="E82" s="98"/>
      <c r="F82" s="98"/>
      <c r="G82" s="98"/>
      <c r="H82" s="82"/>
      <c r="I82" s="82"/>
    </row>
    <row r="83" spans="1:9" ht="12.75">
      <c r="A83" s="98"/>
      <c r="B83" s="99"/>
      <c r="C83" s="100"/>
      <c r="D83" s="100"/>
      <c r="E83" s="98"/>
      <c r="F83" s="98"/>
      <c r="G83" s="98"/>
      <c r="H83" s="82"/>
      <c r="I83" s="82"/>
    </row>
    <row r="84" spans="1:9" ht="12.75">
      <c r="A84" s="98"/>
      <c r="B84" s="99"/>
      <c r="C84" s="100"/>
      <c r="D84" s="100"/>
      <c r="E84" s="98"/>
      <c r="F84" s="98"/>
      <c r="G84" s="98"/>
      <c r="H84" s="82"/>
      <c r="I84" s="82"/>
    </row>
    <row r="85" spans="1:9" ht="12.75">
      <c r="A85" s="98"/>
      <c r="B85" s="99"/>
      <c r="C85" s="100"/>
      <c r="D85" s="100"/>
      <c r="E85" s="98"/>
      <c r="F85" s="98"/>
      <c r="G85" s="98"/>
      <c r="H85" s="82"/>
      <c r="I85" s="82"/>
    </row>
    <row r="86" spans="1:9" ht="12.75">
      <c r="A86" s="98"/>
      <c r="B86" s="99"/>
      <c r="C86" s="100"/>
      <c r="D86" s="100"/>
      <c r="E86" s="98"/>
      <c r="F86" s="98"/>
      <c r="G86" s="98"/>
      <c r="H86" s="82"/>
      <c r="I86" s="82"/>
    </row>
    <row r="87" spans="1:9" ht="12.75">
      <c r="A87" s="98"/>
      <c r="B87" s="99"/>
      <c r="C87" s="100"/>
      <c r="D87" s="100"/>
      <c r="E87" s="98"/>
      <c r="F87" s="98"/>
      <c r="G87" s="98"/>
      <c r="H87" s="82"/>
      <c r="I87" s="82"/>
    </row>
    <row r="88" spans="1:9" ht="12.75">
      <c r="A88" s="98"/>
      <c r="B88" s="99"/>
      <c r="C88" s="100"/>
      <c r="D88" s="100"/>
      <c r="E88" s="98"/>
      <c r="F88" s="98"/>
      <c r="G88" s="98"/>
      <c r="H88" s="82"/>
      <c r="I88" s="82"/>
    </row>
    <row r="89" spans="1:9" ht="12.75">
      <c r="A89" s="98"/>
      <c r="B89" s="99"/>
      <c r="C89" s="100"/>
      <c r="D89" s="100"/>
      <c r="E89" s="98"/>
      <c r="F89" s="98"/>
      <c r="G89" s="98"/>
      <c r="H89" s="82"/>
      <c r="I89" s="82"/>
    </row>
    <row r="90" spans="1:9" ht="12.75">
      <c r="A90" s="98"/>
      <c r="B90" s="99"/>
      <c r="C90" s="100"/>
      <c r="D90" s="100"/>
      <c r="E90" s="98"/>
      <c r="F90" s="98"/>
      <c r="G90" s="98"/>
      <c r="H90" s="82"/>
      <c r="I90" s="82"/>
    </row>
    <row r="91" spans="1:9" ht="12.75">
      <c r="A91" s="98"/>
      <c r="B91" s="99"/>
      <c r="C91" s="100"/>
      <c r="D91" s="100"/>
      <c r="E91" s="98"/>
      <c r="F91" s="98"/>
      <c r="G91" s="98"/>
      <c r="H91" s="82"/>
      <c r="I91" s="82"/>
    </row>
    <row r="92" spans="1:9" ht="12.75">
      <c r="A92" s="98"/>
      <c r="B92" s="99"/>
      <c r="C92" s="100"/>
      <c r="D92" s="100"/>
      <c r="E92" s="98"/>
      <c r="F92" s="98"/>
      <c r="G92" s="98"/>
      <c r="H92" s="82"/>
      <c r="I92" s="82"/>
    </row>
    <row r="93" spans="1:9" ht="12.75">
      <c r="A93" s="98"/>
      <c r="B93" s="99"/>
      <c r="C93" s="100"/>
      <c r="D93" s="100"/>
      <c r="E93" s="98"/>
      <c r="F93" s="98"/>
      <c r="G93" s="98"/>
      <c r="H93" s="82"/>
      <c r="I93" s="82"/>
    </row>
    <row r="94" spans="1:9" ht="12.75">
      <c r="A94" s="98"/>
      <c r="B94" s="99"/>
      <c r="C94" s="100"/>
      <c r="D94" s="100"/>
      <c r="E94" s="98"/>
      <c r="F94" s="98"/>
      <c r="G94" s="98"/>
      <c r="H94" s="82"/>
      <c r="I94" s="82"/>
    </row>
    <row r="95" spans="1:9" ht="12.75">
      <c r="A95" s="98"/>
      <c r="B95" s="99"/>
      <c r="C95" s="100"/>
      <c r="D95" s="100"/>
      <c r="E95" s="98"/>
      <c r="F95" s="98"/>
      <c r="G95" s="98"/>
      <c r="H95" s="82"/>
      <c r="I95" s="82"/>
    </row>
    <row r="96" spans="1:9" ht="12.75">
      <c r="A96" s="98"/>
      <c r="B96" s="99"/>
      <c r="C96" s="100"/>
      <c r="D96" s="100"/>
      <c r="E96" s="98"/>
      <c r="F96" s="98"/>
      <c r="G96" s="98"/>
      <c r="H96" s="82"/>
      <c r="I96" s="82"/>
    </row>
    <row r="97" spans="1:9" ht="12.75">
      <c r="A97" s="98"/>
      <c r="B97" s="99"/>
      <c r="C97" s="100"/>
      <c r="D97" s="100"/>
      <c r="E97" s="98"/>
      <c r="F97" s="98"/>
      <c r="G97" s="98"/>
      <c r="H97" s="82"/>
      <c r="I97" s="82"/>
    </row>
    <row r="98" spans="1:9" ht="12.75">
      <c r="A98" s="98"/>
      <c r="B98" s="99"/>
      <c r="C98" s="100"/>
      <c r="D98" s="100"/>
      <c r="E98" s="98"/>
      <c r="F98" s="98"/>
      <c r="G98" s="98"/>
      <c r="H98" s="82"/>
      <c r="I98" s="82"/>
    </row>
    <row r="99" spans="1:9" ht="12.75">
      <c r="A99" s="98"/>
      <c r="B99" s="99"/>
      <c r="C99" s="100"/>
      <c r="D99" s="100"/>
      <c r="E99" s="98"/>
      <c r="F99" s="98"/>
      <c r="G99" s="98"/>
      <c r="H99" s="82"/>
      <c r="I99" s="82"/>
    </row>
    <row r="100" spans="1:9" ht="12.75">
      <c r="A100" s="98"/>
      <c r="B100" s="99"/>
      <c r="C100" s="100"/>
      <c r="D100" s="100"/>
      <c r="E100" s="98"/>
      <c r="F100" s="98"/>
      <c r="G100" s="98"/>
      <c r="H100" s="82"/>
      <c r="I100" s="82"/>
    </row>
    <row r="101" spans="1:9" ht="12.75">
      <c r="A101" s="98"/>
      <c r="B101" s="99"/>
      <c r="C101" s="100"/>
      <c r="D101" s="100"/>
      <c r="E101" s="98"/>
      <c r="F101" s="98"/>
      <c r="G101" s="98"/>
      <c r="H101" s="82"/>
      <c r="I101" s="82"/>
    </row>
    <row r="102" spans="1:9" ht="12.75">
      <c r="A102" s="98"/>
      <c r="B102" s="99"/>
      <c r="C102" s="100"/>
      <c r="D102" s="100"/>
      <c r="E102" s="98"/>
      <c r="F102" s="98"/>
      <c r="G102" s="98"/>
      <c r="H102" s="82"/>
      <c r="I102" s="82"/>
    </row>
    <row r="103" spans="1:9" ht="12.75">
      <c r="A103" s="98"/>
      <c r="B103" s="99"/>
      <c r="C103" s="100"/>
      <c r="D103" s="100"/>
      <c r="E103" s="98"/>
      <c r="F103" s="98"/>
      <c r="G103" s="98"/>
      <c r="H103" s="82"/>
      <c r="I103" s="82"/>
    </row>
    <row r="104" spans="1:9" ht="12.75">
      <c r="A104" s="98"/>
      <c r="B104" s="99"/>
      <c r="C104" s="100"/>
      <c r="D104" s="100"/>
      <c r="E104" s="98"/>
      <c r="F104" s="98"/>
      <c r="G104" s="98"/>
      <c r="H104" s="82"/>
      <c r="I104" s="82"/>
    </row>
    <row r="105" spans="1:9" ht="12.75">
      <c r="A105" s="98"/>
      <c r="B105" s="99"/>
      <c r="C105" s="100"/>
      <c r="D105" s="100"/>
      <c r="E105" s="98"/>
      <c r="F105" s="98"/>
      <c r="G105" s="98"/>
      <c r="H105" s="82"/>
      <c r="I105" s="82"/>
    </row>
    <row r="106" spans="1:9" ht="12.75">
      <c r="A106" s="98"/>
      <c r="B106" s="99"/>
      <c r="C106" s="100"/>
      <c r="D106" s="100"/>
      <c r="E106" s="98"/>
      <c r="F106" s="98"/>
      <c r="G106" s="98"/>
      <c r="H106" s="82"/>
      <c r="I106" s="82"/>
    </row>
    <row r="107" spans="1:9" ht="12.75">
      <c r="A107" s="98"/>
      <c r="B107" s="99"/>
      <c r="C107" s="100"/>
      <c r="D107" s="100"/>
      <c r="E107" s="98"/>
      <c r="F107" s="98"/>
      <c r="G107" s="98"/>
      <c r="H107" s="82"/>
      <c r="I107" s="82"/>
    </row>
    <row r="108" spans="1:9" ht="12.75">
      <c r="A108" s="98"/>
      <c r="B108" s="99"/>
      <c r="C108" s="100"/>
      <c r="D108" s="100"/>
      <c r="E108" s="98"/>
      <c r="F108" s="98"/>
      <c r="G108" s="98"/>
      <c r="H108" s="82"/>
      <c r="I108" s="82"/>
    </row>
    <row r="109" spans="1:9" ht="12.75">
      <c r="A109" s="98"/>
      <c r="B109" s="99"/>
      <c r="C109" s="100"/>
      <c r="D109" s="100"/>
      <c r="E109" s="98"/>
      <c r="F109" s="98"/>
      <c r="G109" s="98"/>
      <c r="H109" s="82"/>
      <c r="I109" s="82"/>
    </row>
    <row r="110" spans="1:9" ht="12.75">
      <c r="A110" s="98"/>
      <c r="B110" s="99"/>
      <c r="C110" s="100"/>
      <c r="D110" s="100"/>
      <c r="E110" s="98"/>
      <c r="F110" s="98"/>
      <c r="G110" s="98"/>
      <c r="H110" s="82"/>
      <c r="I110" s="82"/>
    </row>
    <row r="111" spans="1:9" ht="12.75">
      <c r="A111" s="98"/>
      <c r="B111" s="99"/>
      <c r="C111" s="100"/>
      <c r="D111" s="100"/>
      <c r="E111" s="98"/>
      <c r="F111" s="98"/>
      <c r="G111" s="98"/>
      <c r="H111" s="82"/>
      <c r="I111" s="82"/>
    </row>
    <row r="112" spans="1:9" ht="12.75">
      <c r="A112" s="98"/>
      <c r="B112" s="99"/>
      <c r="C112" s="100"/>
      <c r="D112" s="100"/>
      <c r="E112" s="98"/>
      <c r="F112" s="98"/>
      <c r="G112" s="98"/>
      <c r="H112" s="82"/>
      <c r="I112" s="82"/>
    </row>
    <row r="113" spans="1:9" ht="12.75">
      <c r="A113" s="98"/>
      <c r="B113" s="99"/>
      <c r="C113" s="100"/>
      <c r="D113" s="100"/>
      <c r="E113" s="98"/>
      <c r="F113" s="98"/>
      <c r="G113" s="98"/>
      <c r="H113" s="82"/>
      <c r="I113" s="82"/>
    </row>
    <row r="114" spans="1:9" ht="12.75">
      <c r="A114" s="98"/>
      <c r="B114" s="99"/>
      <c r="C114" s="100"/>
      <c r="D114" s="100"/>
      <c r="E114" s="98"/>
      <c r="F114" s="98"/>
      <c r="G114" s="98"/>
      <c r="H114" s="82"/>
      <c r="I114" s="82"/>
    </row>
    <row r="115" spans="1:9" ht="12.75">
      <c r="A115" s="98"/>
      <c r="B115" s="99"/>
      <c r="C115" s="100"/>
      <c r="D115" s="100"/>
      <c r="E115" s="98"/>
      <c r="F115" s="98"/>
      <c r="G115" s="98"/>
      <c r="H115" s="82"/>
      <c r="I115" s="82"/>
    </row>
    <row r="116" spans="1:9" ht="12.75">
      <c r="A116" s="98"/>
      <c r="B116" s="99"/>
      <c r="C116" s="100"/>
      <c r="D116" s="100"/>
      <c r="E116" s="98"/>
      <c r="F116" s="98"/>
      <c r="G116" s="98"/>
      <c r="H116" s="82"/>
      <c r="I116" s="82"/>
    </row>
    <row r="117" spans="1:9" ht="12.75">
      <c r="A117" s="98"/>
      <c r="B117" s="99"/>
      <c r="C117" s="100"/>
      <c r="D117" s="100"/>
      <c r="E117" s="98"/>
      <c r="F117" s="98"/>
      <c r="G117" s="98"/>
      <c r="H117" s="82"/>
      <c r="I117" s="82"/>
    </row>
    <row r="118" spans="1:9" ht="12.75">
      <c r="A118" s="98"/>
      <c r="B118" s="99"/>
      <c r="C118" s="100"/>
      <c r="D118" s="100"/>
      <c r="E118" s="98"/>
      <c r="F118" s="98"/>
      <c r="G118" s="98"/>
      <c r="H118" s="82"/>
      <c r="I118" s="82"/>
    </row>
    <row r="119" spans="1:9" ht="12.75">
      <c r="A119" s="98"/>
      <c r="B119" s="99"/>
      <c r="C119" s="100"/>
      <c r="D119" s="100"/>
      <c r="E119" s="98"/>
      <c r="F119" s="98"/>
      <c r="G119" s="98"/>
      <c r="H119" s="82"/>
      <c r="I119" s="82"/>
    </row>
    <row r="120" spans="1:9" ht="12.75">
      <c r="A120" s="98"/>
      <c r="B120" s="99"/>
      <c r="C120" s="100"/>
      <c r="D120" s="100"/>
      <c r="E120" s="98"/>
      <c r="F120" s="98"/>
      <c r="G120" s="98"/>
      <c r="H120" s="82"/>
      <c r="I120" s="82"/>
    </row>
    <row r="121" spans="1:9" ht="12.75">
      <c r="A121" s="98"/>
      <c r="B121" s="99"/>
      <c r="C121" s="100"/>
      <c r="D121" s="100"/>
      <c r="E121" s="98"/>
      <c r="F121" s="98"/>
      <c r="G121" s="98"/>
      <c r="H121" s="82"/>
      <c r="I121" s="82"/>
    </row>
    <row r="122" spans="1:9" ht="12.75">
      <c r="A122" s="98"/>
      <c r="B122" s="99"/>
      <c r="C122" s="100"/>
      <c r="D122" s="100"/>
      <c r="E122" s="98"/>
      <c r="F122" s="98"/>
      <c r="G122" s="98"/>
      <c r="H122" s="82"/>
      <c r="I122" s="82"/>
    </row>
    <row r="123" spans="1:9" ht="12.75">
      <c r="A123" s="98"/>
      <c r="B123" s="99"/>
      <c r="C123" s="100"/>
      <c r="D123" s="100"/>
      <c r="E123" s="98"/>
      <c r="F123" s="98"/>
      <c r="G123" s="98"/>
      <c r="H123" s="82"/>
      <c r="I123" s="82"/>
    </row>
    <row r="124" spans="1:9" ht="12.75">
      <c r="A124" s="82"/>
      <c r="B124" s="101"/>
      <c r="C124" s="102"/>
      <c r="D124" s="102"/>
      <c r="E124" s="82"/>
      <c r="F124" s="82"/>
      <c r="G124" s="82"/>
      <c r="H124" s="82"/>
      <c r="I124" s="82"/>
    </row>
    <row r="125" spans="1:9" ht="12.75">
      <c r="A125" s="82"/>
      <c r="B125" s="101"/>
      <c r="C125" s="102"/>
      <c r="D125" s="102"/>
      <c r="E125" s="82"/>
      <c r="F125" s="82"/>
      <c r="G125" s="82"/>
      <c r="H125" s="82"/>
      <c r="I125" s="82"/>
    </row>
    <row r="126" spans="1:9" ht="12.75">
      <c r="A126" s="82"/>
      <c r="B126" s="101"/>
      <c r="C126" s="102"/>
      <c r="D126" s="102"/>
      <c r="E126" s="82"/>
      <c r="F126" s="82"/>
      <c r="G126" s="82"/>
      <c r="H126" s="82"/>
      <c r="I126" s="82"/>
    </row>
    <row r="127" spans="1:9" ht="12.75">
      <c r="A127" s="82"/>
      <c r="B127" s="101"/>
      <c r="C127" s="102"/>
      <c r="D127" s="102"/>
      <c r="E127" s="82"/>
      <c r="F127" s="82"/>
      <c r="G127" s="82"/>
      <c r="H127" s="82"/>
      <c r="I127" s="82"/>
    </row>
    <row r="128" spans="1:9" ht="12.75">
      <c r="A128" s="82"/>
      <c r="B128" s="101"/>
      <c r="C128" s="102"/>
      <c r="D128" s="102"/>
      <c r="E128" s="82"/>
      <c r="F128" s="82"/>
      <c r="G128" s="82"/>
      <c r="H128" s="82"/>
      <c r="I128" s="82"/>
    </row>
    <row r="129" spans="1:9" ht="12.75">
      <c r="A129" s="82"/>
      <c r="B129" s="101"/>
      <c r="C129" s="102"/>
      <c r="D129" s="102"/>
      <c r="E129" s="82"/>
      <c r="F129" s="82"/>
      <c r="G129" s="82"/>
      <c r="H129" s="82"/>
      <c r="I129" s="82"/>
    </row>
    <row r="130" spans="1:9" ht="12.75">
      <c r="A130" s="82"/>
      <c r="B130" s="101"/>
      <c r="C130" s="102"/>
      <c r="D130" s="102"/>
      <c r="E130" s="82"/>
      <c r="F130" s="82"/>
      <c r="G130" s="82"/>
      <c r="H130" s="82"/>
      <c r="I130" s="82"/>
    </row>
    <row r="131" spans="1:9" ht="12.75">
      <c r="A131" s="82"/>
      <c r="B131" s="101"/>
      <c r="C131" s="102"/>
      <c r="D131" s="102"/>
      <c r="E131" s="82"/>
      <c r="F131" s="82"/>
      <c r="G131" s="82"/>
      <c r="H131" s="82"/>
      <c r="I131" s="82"/>
    </row>
    <row r="132" spans="1:9" ht="12.75">
      <c r="A132" s="82"/>
      <c r="B132" s="101"/>
      <c r="C132" s="102"/>
      <c r="D132" s="102"/>
      <c r="E132" s="82"/>
      <c r="F132" s="82"/>
      <c r="G132" s="82"/>
      <c r="H132" s="82"/>
      <c r="I132" s="82"/>
    </row>
    <row r="133" spans="1:9" ht="12.75">
      <c r="A133" s="82"/>
      <c r="B133" s="101"/>
      <c r="C133" s="102"/>
      <c r="D133" s="102"/>
      <c r="E133" s="82"/>
      <c r="F133" s="82"/>
      <c r="G133" s="82"/>
      <c r="H133" s="82"/>
      <c r="I133" s="82"/>
    </row>
    <row r="134" spans="1:9" ht="12.75">
      <c r="A134" s="82"/>
      <c r="B134" s="101"/>
      <c r="C134" s="102"/>
      <c r="D134" s="102"/>
      <c r="E134" s="82"/>
      <c r="F134" s="82"/>
      <c r="G134" s="82"/>
      <c r="H134" s="82"/>
      <c r="I134" s="82"/>
    </row>
    <row r="135" spans="1:9" ht="12.75">
      <c r="A135" s="82"/>
      <c r="B135" s="101"/>
      <c r="C135" s="102"/>
      <c r="D135" s="102"/>
      <c r="E135" s="82"/>
      <c r="F135" s="82"/>
      <c r="G135" s="82"/>
      <c r="H135" s="82"/>
      <c r="I135" s="82"/>
    </row>
    <row r="136" spans="1:9" ht="12.75">
      <c r="A136" s="82"/>
      <c r="B136" s="101"/>
      <c r="C136" s="102"/>
      <c r="D136" s="102"/>
      <c r="E136" s="82"/>
      <c r="F136" s="82"/>
      <c r="G136" s="82"/>
      <c r="H136" s="82"/>
      <c r="I136" s="82"/>
    </row>
    <row r="137" spans="1:9" ht="12.75">
      <c r="A137" s="82"/>
      <c r="B137" s="101"/>
      <c r="C137" s="102"/>
      <c r="D137" s="102"/>
      <c r="E137" s="82"/>
      <c r="F137" s="82"/>
      <c r="G137" s="82"/>
      <c r="H137" s="82"/>
      <c r="I137" s="82"/>
    </row>
    <row r="138" spans="1:9" ht="12.75">
      <c r="A138" s="82"/>
      <c r="B138" s="101"/>
      <c r="C138" s="102"/>
      <c r="D138" s="102"/>
      <c r="E138" s="82"/>
      <c r="F138" s="82"/>
      <c r="G138" s="82"/>
      <c r="H138" s="82"/>
      <c r="I138" s="82"/>
    </row>
    <row r="139" spans="1:9" ht="12.75">
      <c r="A139" s="82"/>
      <c r="B139" s="101"/>
      <c r="C139" s="102"/>
      <c r="D139" s="102"/>
      <c r="E139" s="82"/>
      <c r="F139" s="82"/>
      <c r="G139" s="82"/>
      <c r="H139" s="82"/>
      <c r="I139" s="82"/>
    </row>
    <row r="140" spans="1:9" ht="12.75">
      <c r="A140" s="82"/>
      <c r="B140" s="101"/>
      <c r="C140" s="102"/>
      <c r="D140" s="102"/>
      <c r="E140" s="82"/>
      <c r="F140" s="82"/>
      <c r="G140" s="82"/>
      <c r="H140" s="82"/>
      <c r="I140" s="82"/>
    </row>
    <row r="141" spans="1:9" ht="12.75">
      <c r="A141" s="82"/>
      <c r="B141" s="101"/>
      <c r="C141" s="102"/>
      <c r="D141" s="102"/>
      <c r="E141" s="82"/>
      <c r="F141" s="82"/>
      <c r="G141" s="82"/>
      <c r="H141" s="82"/>
      <c r="I141" s="82"/>
    </row>
    <row r="142" spans="1:9" ht="12.75">
      <c r="A142" s="82"/>
      <c r="B142" s="101"/>
      <c r="C142" s="102"/>
      <c r="D142" s="102"/>
      <c r="E142" s="82"/>
      <c r="F142" s="82"/>
      <c r="G142" s="82"/>
      <c r="H142" s="82"/>
      <c r="I142" s="82"/>
    </row>
    <row r="143" spans="1:9" ht="12.75">
      <c r="A143" s="82"/>
      <c r="B143" s="101"/>
      <c r="C143" s="102"/>
      <c r="D143" s="102"/>
      <c r="E143" s="82"/>
      <c r="F143" s="82"/>
      <c r="G143" s="82"/>
      <c r="H143" s="82"/>
      <c r="I143" s="82"/>
    </row>
    <row r="144" spans="1:9" ht="12.75">
      <c r="A144" s="82"/>
      <c r="B144" s="101"/>
      <c r="C144" s="102"/>
      <c r="D144" s="102"/>
      <c r="E144" s="82"/>
      <c r="F144" s="82"/>
      <c r="G144" s="82"/>
      <c r="H144" s="82"/>
      <c r="I144" s="82"/>
    </row>
    <row r="145" spans="1:9" ht="12.75">
      <c r="A145" s="82"/>
      <c r="B145" s="101"/>
      <c r="C145" s="102"/>
      <c r="D145" s="102"/>
      <c r="E145" s="82"/>
      <c r="F145" s="82"/>
      <c r="G145" s="82"/>
      <c r="H145" s="82"/>
      <c r="I145" s="82"/>
    </row>
    <row r="146" spans="1:9" ht="12.75">
      <c r="A146" s="82"/>
      <c r="B146" s="101"/>
      <c r="C146" s="102"/>
      <c r="D146" s="102"/>
      <c r="E146" s="82"/>
      <c r="F146" s="82"/>
      <c r="G146" s="82"/>
      <c r="H146" s="82"/>
      <c r="I146" s="82"/>
    </row>
    <row r="147" spans="1:9" ht="12.75">
      <c r="A147" s="82"/>
      <c r="B147" s="101"/>
      <c r="C147" s="102"/>
      <c r="D147" s="102"/>
      <c r="E147" s="82"/>
      <c r="F147" s="82"/>
      <c r="G147" s="82"/>
      <c r="H147" s="82"/>
      <c r="I147" s="82"/>
    </row>
    <row r="148" spans="1:9" ht="12.75">
      <c r="A148" s="82"/>
      <c r="B148" s="101"/>
      <c r="C148" s="102"/>
      <c r="D148" s="102"/>
      <c r="E148" s="82"/>
      <c r="F148" s="82"/>
      <c r="G148" s="82"/>
      <c r="H148" s="82"/>
      <c r="I148" s="82"/>
    </row>
    <row r="149" spans="1:9" ht="12.75">
      <c r="A149" s="82"/>
      <c r="B149" s="101"/>
      <c r="C149" s="102"/>
      <c r="D149" s="102"/>
      <c r="E149" s="82"/>
      <c r="F149" s="82"/>
      <c r="G149" s="82"/>
      <c r="H149" s="82"/>
      <c r="I149" s="82"/>
    </row>
    <row r="150" spans="1:9" ht="12.75">
      <c r="A150" s="82"/>
      <c r="B150" s="101"/>
      <c r="C150" s="102"/>
      <c r="D150" s="102"/>
      <c r="E150" s="82"/>
      <c r="F150" s="82"/>
      <c r="G150" s="82"/>
      <c r="H150" s="82"/>
      <c r="I150" s="82"/>
    </row>
    <row r="151" spans="1:9" ht="12.75">
      <c r="A151" s="82"/>
      <c r="B151" s="101"/>
      <c r="C151" s="102"/>
      <c r="D151" s="102"/>
      <c r="E151" s="82"/>
      <c r="F151" s="82"/>
      <c r="G151" s="82"/>
      <c r="H151" s="82"/>
      <c r="I151" s="82"/>
    </row>
    <row r="152" spans="1:9" ht="12.75">
      <c r="A152" s="82"/>
      <c r="B152" s="101"/>
      <c r="C152" s="102"/>
      <c r="D152" s="102"/>
      <c r="E152" s="82"/>
      <c r="F152" s="82"/>
      <c r="G152" s="82"/>
      <c r="H152" s="82"/>
      <c r="I152" s="82"/>
    </row>
    <row r="153" spans="1:9" ht="12.75">
      <c r="A153" s="82"/>
      <c r="B153" s="101"/>
      <c r="C153" s="102"/>
      <c r="D153" s="102"/>
      <c r="E153" s="82"/>
      <c r="F153" s="82"/>
      <c r="G153" s="82"/>
      <c r="H153" s="82"/>
      <c r="I153" s="82"/>
    </row>
    <row r="154" spans="1:9" ht="12.75">
      <c r="A154" s="82"/>
      <c r="B154" s="101"/>
      <c r="C154" s="102"/>
      <c r="D154" s="102"/>
      <c r="E154" s="82"/>
      <c r="F154" s="82"/>
      <c r="G154" s="82"/>
      <c r="H154" s="82"/>
      <c r="I154" s="82"/>
    </row>
    <row r="155" spans="1:9" ht="12.75">
      <c r="A155" s="82"/>
      <c r="B155" s="101"/>
      <c r="C155" s="102"/>
      <c r="D155" s="102"/>
      <c r="E155" s="82"/>
      <c r="F155" s="82"/>
      <c r="G155" s="82"/>
      <c r="H155" s="82"/>
      <c r="I155" s="82"/>
    </row>
    <row r="156" spans="1:9" ht="12.75">
      <c r="A156" s="82"/>
      <c r="B156" s="101"/>
      <c r="C156" s="102"/>
      <c r="D156" s="102"/>
      <c r="E156" s="82"/>
      <c r="F156" s="82"/>
      <c r="G156" s="82"/>
      <c r="H156" s="82"/>
      <c r="I156" s="82"/>
    </row>
    <row r="157" spans="1:9" ht="12.75">
      <c r="A157" s="82"/>
      <c r="B157" s="101"/>
      <c r="C157" s="102"/>
      <c r="D157" s="102"/>
      <c r="E157" s="82"/>
      <c r="F157" s="82"/>
      <c r="G157" s="82"/>
      <c r="H157" s="82"/>
      <c r="I157" s="82"/>
    </row>
    <row r="158" spans="1:9" ht="12.75">
      <c r="A158" s="82"/>
      <c r="B158" s="101"/>
      <c r="C158" s="102"/>
      <c r="D158" s="102"/>
      <c r="E158" s="82"/>
      <c r="F158" s="82"/>
      <c r="G158" s="82"/>
      <c r="H158" s="82"/>
      <c r="I158" s="82"/>
    </row>
    <row r="159" spans="1:9" ht="12.75">
      <c r="A159" s="82"/>
      <c r="B159" s="101"/>
      <c r="C159" s="102"/>
      <c r="D159" s="102"/>
      <c r="E159" s="82"/>
      <c r="F159" s="82"/>
      <c r="G159" s="82"/>
      <c r="H159" s="82"/>
      <c r="I159" s="82"/>
    </row>
    <row r="160" spans="1:9" ht="12.75">
      <c r="A160" s="82"/>
      <c r="B160" s="101"/>
      <c r="C160" s="102"/>
      <c r="D160" s="102"/>
      <c r="E160" s="82"/>
      <c r="F160" s="82"/>
      <c r="G160" s="82"/>
      <c r="H160" s="82"/>
      <c r="I160" s="82"/>
    </row>
    <row r="161" spans="1:9" ht="12.75">
      <c r="A161" s="82"/>
      <c r="B161" s="101"/>
      <c r="C161" s="102"/>
      <c r="D161" s="102"/>
      <c r="E161" s="82"/>
      <c r="F161" s="82"/>
      <c r="G161" s="82"/>
      <c r="H161" s="82"/>
      <c r="I161" s="82"/>
    </row>
    <row r="162" spans="1:9" ht="12.75">
      <c r="A162" s="82"/>
      <c r="B162" s="101"/>
      <c r="C162" s="102"/>
      <c r="D162" s="102"/>
      <c r="E162" s="82"/>
      <c r="F162" s="82"/>
      <c r="G162" s="82"/>
      <c r="H162" s="82"/>
      <c r="I162" s="82"/>
    </row>
    <row r="163" spans="1:9" ht="12.75">
      <c r="A163" s="82"/>
      <c r="B163" s="101"/>
      <c r="C163" s="102"/>
      <c r="D163" s="102"/>
      <c r="E163" s="82"/>
      <c r="F163" s="82"/>
      <c r="G163" s="82"/>
      <c r="H163" s="82"/>
      <c r="I163" s="82"/>
    </row>
    <row r="164" spans="1:9" ht="12.75">
      <c r="A164" s="82"/>
      <c r="B164" s="101"/>
      <c r="C164" s="102"/>
      <c r="D164" s="102"/>
      <c r="E164" s="82"/>
      <c r="F164" s="82"/>
      <c r="G164" s="82"/>
      <c r="H164" s="82"/>
      <c r="I164" s="82"/>
    </row>
    <row r="165" spans="1:9" ht="12.75">
      <c r="A165" s="82"/>
      <c r="B165" s="101"/>
      <c r="C165" s="102"/>
      <c r="D165" s="102"/>
      <c r="E165" s="82"/>
      <c r="F165" s="82"/>
      <c r="G165" s="82"/>
      <c r="H165" s="82"/>
      <c r="I165" s="82"/>
    </row>
    <row r="166" spans="1:9" ht="12.75">
      <c r="A166" s="82"/>
      <c r="B166" s="101"/>
      <c r="C166" s="102"/>
      <c r="D166" s="102"/>
      <c r="E166" s="82"/>
      <c r="F166" s="82"/>
      <c r="G166" s="82"/>
      <c r="H166" s="82"/>
      <c r="I166" s="82"/>
    </row>
    <row r="167" spans="1:9" ht="12.75">
      <c r="A167" s="82"/>
      <c r="B167" s="101"/>
      <c r="C167" s="102"/>
      <c r="D167" s="102"/>
      <c r="E167" s="82"/>
      <c r="F167" s="82"/>
      <c r="G167" s="82"/>
      <c r="H167" s="82"/>
      <c r="I167" s="82"/>
    </row>
    <row r="168" spans="1:9" ht="12.75">
      <c r="A168" s="82"/>
      <c r="B168" s="101"/>
      <c r="C168" s="102"/>
      <c r="D168" s="102"/>
      <c r="E168" s="82"/>
      <c r="F168" s="82"/>
      <c r="G168" s="82"/>
      <c r="H168" s="82"/>
      <c r="I168" s="82"/>
    </row>
    <row r="169" spans="1:9" ht="12.75">
      <c r="A169" s="82"/>
      <c r="B169" s="101"/>
      <c r="C169" s="102"/>
      <c r="D169" s="102"/>
      <c r="E169" s="82"/>
      <c r="F169" s="82"/>
      <c r="G169" s="82"/>
      <c r="H169" s="82"/>
      <c r="I169" s="82"/>
    </row>
    <row r="170" spans="1:9" ht="12.75">
      <c r="A170" s="82"/>
      <c r="B170" s="101"/>
      <c r="C170" s="102"/>
      <c r="D170" s="102"/>
      <c r="E170" s="82"/>
      <c r="F170" s="82"/>
      <c r="G170" s="82"/>
      <c r="H170" s="82"/>
      <c r="I170" s="82"/>
    </row>
    <row r="171" spans="1:9" ht="12.75">
      <c r="A171" s="82"/>
      <c r="B171" s="101"/>
      <c r="C171" s="102"/>
      <c r="D171" s="102"/>
      <c r="E171" s="82"/>
      <c r="F171" s="82"/>
      <c r="G171" s="82"/>
      <c r="H171" s="82"/>
      <c r="I171" s="82"/>
    </row>
    <row r="172" spans="1:9" ht="12.75">
      <c r="A172" s="82"/>
      <c r="B172" s="101"/>
      <c r="C172" s="102"/>
      <c r="D172" s="102"/>
      <c r="E172" s="82"/>
      <c r="F172" s="82"/>
      <c r="G172" s="82"/>
      <c r="H172" s="82"/>
      <c r="I172" s="82"/>
    </row>
    <row r="173" spans="1:9" ht="12.75">
      <c r="A173" s="82"/>
      <c r="B173" s="101"/>
      <c r="C173" s="102"/>
      <c r="D173" s="102"/>
      <c r="E173" s="82"/>
      <c r="F173" s="82"/>
      <c r="G173" s="82"/>
      <c r="H173" s="82"/>
      <c r="I173" s="82"/>
    </row>
    <row r="174" spans="1:9" ht="12.75">
      <c r="A174" s="82"/>
      <c r="B174" s="101"/>
      <c r="C174" s="102"/>
      <c r="D174" s="102"/>
      <c r="E174" s="82"/>
      <c r="F174" s="82"/>
      <c r="G174" s="82"/>
      <c r="H174" s="82"/>
      <c r="I174" s="82"/>
    </row>
    <row r="175" spans="1:9" ht="12.75">
      <c r="A175" s="82"/>
      <c r="B175" s="101"/>
      <c r="C175" s="102"/>
      <c r="D175" s="102"/>
      <c r="E175" s="82"/>
      <c r="F175" s="82"/>
      <c r="G175" s="82"/>
      <c r="H175" s="82"/>
      <c r="I175" s="82"/>
    </row>
    <row r="176" spans="1:9" ht="12.75">
      <c r="A176" s="82"/>
      <c r="B176" s="101"/>
      <c r="C176" s="102"/>
      <c r="D176" s="102"/>
      <c r="E176" s="82"/>
      <c r="F176" s="82"/>
      <c r="G176" s="82"/>
      <c r="H176" s="82"/>
      <c r="I176" s="82"/>
    </row>
    <row r="177" spans="1:9" ht="12.75">
      <c r="A177" s="82"/>
      <c r="B177" s="101"/>
      <c r="C177" s="102"/>
      <c r="D177" s="102"/>
      <c r="E177" s="82"/>
      <c r="F177" s="82"/>
      <c r="G177" s="82"/>
      <c r="H177" s="82"/>
      <c r="I177" s="82"/>
    </row>
    <row r="178" spans="1:9" ht="12.75">
      <c r="A178" s="82"/>
      <c r="B178" s="101"/>
      <c r="C178" s="102"/>
      <c r="D178" s="102"/>
      <c r="E178" s="82"/>
      <c r="F178" s="82"/>
      <c r="G178" s="82"/>
      <c r="H178" s="82"/>
      <c r="I178" s="82"/>
    </row>
    <row r="179" spans="1:9" ht="12.75">
      <c r="A179" s="82"/>
      <c r="B179" s="101"/>
      <c r="C179" s="102"/>
      <c r="D179" s="102"/>
      <c r="E179" s="82"/>
      <c r="F179" s="82"/>
      <c r="G179" s="82"/>
      <c r="H179" s="82"/>
      <c r="I179" s="82"/>
    </row>
    <row r="180" spans="1:9" ht="12.75">
      <c r="A180" s="82"/>
      <c r="B180" s="101"/>
      <c r="C180" s="102"/>
      <c r="D180" s="102"/>
      <c r="E180" s="82"/>
      <c r="F180" s="82"/>
      <c r="G180" s="82"/>
      <c r="H180" s="82"/>
      <c r="I180" s="82"/>
    </row>
    <row r="181" spans="1:9" ht="12.75">
      <c r="A181" s="82"/>
      <c r="B181" s="101"/>
      <c r="C181" s="102"/>
      <c r="D181" s="102"/>
      <c r="E181" s="82"/>
      <c r="F181" s="82"/>
      <c r="G181" s="82"/>
      <c r="H181" s="82"/>
      <c r="I181" s="82"/>
    </row>
    <row r="182" spans="1:9" ht="12.75">
      <c r="A182" s="82"/>
      <c r="B182" s="101"/>
      <c r="C182" s="102"/>
      <c r="D182" s="102"/>
      <c r="E182" s="82"/>
      <c r="F182" s="82"/>
      <c r="G182" s="82"/>
      <c r="H182" s="82"/>
      <c r="I182" s="82"/>
    </row>
    <row r="183" spans="1:9" ht="12.75">
      <c r="A183" s="82"/>
      <c r="B183" s="101"/>
      <c r="C183" s="102"/>
      <c r="D183" s="102"/>
      <c r="E183" s="82"/>
      <c r="F183" s="82"/>
      <c r="G183" s="82"/>
      <c r="H183" s="82"/>
      <c r="I183" s="82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D15:I15"/>
    <mergeCell ref="A53:C53"/>
    <mergeCell ref="A54:B54"/>
    <mergeCell ref="C55:I55"/>
    <mergeCell ref="C56:G56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8"/>
  <sheetViews>
    <sheetView workbookViewId="0" topLeftCell="A87">
      <selection activeCell="G101" sqref="G101"/>
    </sheetView>
  </sheetViews>
  <sheetFormatPr defaultColWidth="9.00390625" defaultRowHeight="12.75"/>
  <cols>
    <col min="1" max="1" width="4.75390625" style="0" customWidth="1"/>
    <col min="2" max="2" width="52.625" style="0" customWidth="1"/>
    <col min="3" max="3" width="11.375" style="0" customWidth="1"/>
    <col min="4" max="4" width="6.375" style="0" customWidth="1"/>
    <col min="5" max="5" width="0.12890625" style="0" customWidth="1"/>
    <col min="6" max="8" width="0" style="0" hidden="1" customWidth="1"/>
    <col min="9" max="9" width="11.25390625" style="0" customWidth="1"/>
  </cols>
  <sheetData>
    <row r="1" spans="1:9" ht="16.5" customHeight="1">
      <c r="A1" s="57"/>
      <c r="B1" s="58" t="s">
        <v>155</v>
      </c>
      <c r="C1" s="58"/>
      <c r="D1" s="58"/>
      <c r="E1" s="58"/>
      <c r="F1" s="58"/>
      <c r="G1" s="58"/>
      <c r="H1" s="58"/>
      <c r="I1" s="58"/>
    </row>
    <row r="2" spans="1:9" ht="17.25" customHeight="1">
      <c r="A2" s="57"/>
      <c r="B2" s="58" t="s">
        <v>1</v>
      </c>
      <c r="C2" s="58"/>
      <c r="D2" s="58"/>
      <c r="E2" s="58"/>
      <c r="F2" s="58"/>
      <c r="G2" s="58"/>
      <c r="H2" s="58"/>
      <c r="I2" s="58"/>
    </row>
    <row r="3" spans="1:9" ht="18" customHeight="1">
      <c r="A3" s="57"/>
      <c r="B3" s="58" t="s">
        <v>2</v>
      </c>
      <c r="C3" s="58"/>
      <c r="D3" s="58"/>
      <c r="E3" s="58"/>
      <c r="F3" s="58"/>
      <c r="G3" s="58"/>
      <c r="H3" s="58"/>
      <c r="I3" s="58"/>
    </row>
    <row r="4" spans="1:9" ht="17.25" customHeight="1">
      <c r="A4" s="57"/>
      <c r="B4" s="58" t="s">
        <v>154</v>
      </c>
      <c r="C4" s="58"/>
      <c r="D4" s="58"/>
      <c r="E4" s="58"/>
      <c r="F4" s="58"/>
      <c r="G4" s="58"/>
      <c r="H4" s="58"/>
      <c r="I4" s="58"/>
    </row>
    <row r="5" spans="1:9" ht="20.25" customHeight="1">
      <c r="A5" s="57"/>
      <c r="B5" s="58" t="s">
        <v>4</v>
      </c>
      <c r="C5" s="58"/>
      <c r="D5" s="58"/>
      <c r="E5" s="58"/>
      <c r="F5" s="58"/>
      <c r="G5" s="58"/>
      <c r="H5" s="58"/>
      <c r="I5" s="58"/>
    </row>
    <row r="6" spans="1:9" ht="3.75" customHeight="1">
      <c r="A6" s="57"/>
      <c r="B6" s="103"/>
      <c r="C6" s="103"/>
      <c r="D6" s="103"/>
      <c r="E6" s="103"/>
      <c r="F6" s="103"/>
      <c r="G6" s="103"/>
      <c r="H6" s="103"/>
      <c r="I6" s="103"/>
    </row>
    <row r="7" spans="1:9" ht="18.75" customHeight="1">
      <c r="A7" s="57"/>
      <c r="B7" s="58" t="s">
        <v>221</v>
      </c>
      <c r="C7" s="58"/>
      <c r="D7" s="58"/>
      <c r="E7" s="58"/>
      <c r="F7" s="58"/>
      <c r="G7" s="58"/>
      <c r="H7" s="58"/>
      <c r="I7" s="58"/>
    </row>
    <row r="8" spans="1:9" ht="12.75" customHeight="1">
      <c r="A8" s="57"/>
      <c r="B8" s="58" t="s">
        <v>1</v>
      </c>
      <c r="C8" s="58"/>
      <c r="D8" s="58"/>
      <c r="E8" s="58"/>
      <c r="F8" s="58"/>
      <c r="G8" s="58"/>
      <c r="H8" s="58"/>
      <c r="I8" s="58"/>
    </row>
    <row r="9" spans="1:9" ht="12.75" customHeight="1">
      <c r="A9" s="57"/>
      <c r="B9" s="58" t="s">
        <v>2</v>
      </c>
      <c r="C9" s="58"/>
      <c r="D9" s="58"/>
      <c r="E9" s="58"/>
      <c r="F9" s="58"/>
      <c r="G9" s="58"/>
      <c r="H9" s="58"/>
      <c r="I9" s="58"/>
    </row>
    <row r="10" spans="1:9" ht="18" customHeight="1">
      <c r="A10" s="57"/>
      <c r="B10" s="58" t="s">
        <v>154</v>
      </c>
      <c r="C10" s="58"/>
      <c r="D10" s="58"/>
      <c r="E10" s="58"/>
      <c r="F10" s="58"/>
      <c r="G10" s="58"/>
      <c r="H10" s="58"/>
      <c r="I10" s="58"/>
    </row>
    <row r="11" spans="1:9" ht="18.75" customHeight="1">
      <c r="A11" s="57"/>
      <c r="B11" s="58" t="s">
        <v>6</v>
      </c>
      <c r="C11" s="58"/>
      <c r="D11" s="58"/>
      <c r="E11" s="58"/>
      <c r="F11" s="58"/>
      <c r="G11" s="58"/>
      <c r="H11" s="58"/>
      <c r="I11" s="58"/>
    </row>
    <row r="12" spans="1:9" ht="7.5" customHeight="1">
      <c r="A12" s="57"/>
      <c r="B12" s="4"/>
      <c r="C12" s="4"/>
      <c r="D12" s="4"/>
      <c r="E12" s="4"/>
      <c r="F12" s="4"/>
      <c r="G12" s="4"/>
      <c r="H12" s="4"/>
      <c r="I12" s="4"/>
    </row>
    <row r="13" spans="1:34" ht="72.75" customHeight="1">
      <c r="A13" s="61" t="s">
        <v>222</v>
      </c>
      <c r="B13" s="61"/>
      <c r="C13" s="61"/>
      <c r="D13" s="61"/>
      <c r="E13" s="61"/>
      <c r="F13" s="61"/>
      <c r="G13" s="61"/>
      <c r="H13" s="61"/>
      <c r="I13" s="6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9" ht="0.75" customHeight="1">
      <c r="A14" s="104"/>
      <c r="B14" s="104"/>
      <c r="C14" s="104"/>
      <c r="D14" s="104"/>
      <c r="E14" s="104"/>
      <c r="F14" s="104"/>
      <c r="G14" s="104"/>
      <c r="H14" s="104"/>
      <c r="I14" s="104"/>
    </row>
    <row r="15" spans="1:9" ht="0.75" customHeight="1" hidden="1">
      <c r="A15" s="105"/>
      <c r="B15" s="105"/>
      <c r="C15" s="105"/>
      <c r="D15" s="105"/>
      <c r="E15" s="105"/>
      <c r="F15" s="105"/>
      <c r="G15" s="105"/>
      <c r="H15" s="105"/>
      <c r="I15" s="105"/>
    </row>
    <row r="16" spans="1:9" ht="15.75" customHeight="1">
      <c r="A16" s="57"/>
      <c r="B16" s="57"/>
      <c r="C16" s="64" t="s">
        <v>8</v>
      </c>
      <c r="D16" s="64"/>
      <c r="E16" s="64"/>
      <c r="F16" s="64"/>
      <c r="G16" s="64"/>
      <c r="H16" s="64"/>
      <c r="I16" s="64"/>
    </row>
    <row r="17" spans="1:9" ht="28.5" customHeight="1">
      <c r="A17" s="43" t="s">
        <v>157</v>
      </c>
      <c r="B17" s="43" t="s">
        <v>158</v>
      </c>
      <c r="C17" s="43" t="s">
        <v>223</v>
      </c>
      <c r="D17" s="43" t="s">
        <v>224</v>
      </c>
      <c r="E17" s="43" t="s">
        <v>225</v>
      </c>
      <c r="F17" s="43" t="s">
        <v>226</v>
      </c>
      <c r="G17" s="43" t="s">
        <v>227</v>
      </c>
      <c r="H17" s="43" t="s">
        <v>228</v>
      </c>
      <c r="I17" s="43" t="s">
        <v>12</v>
      </c>
    </row>
    <row r="18" spans="1:9" ht="13.5" customHeight="1">
      <c r="A18" s="12"/>
      <c r="B18" s="12" t="s">
        <v>229</v>
      </c>
      <c r="C18" s="45"/>
      <c r="D18" s="45"/>
      <c r="E18" s="13">
        <f>SUM(E20+E24+E36+E51+E55+E63+E91+E104+E108+E115+E126+E140+E153+E157+E176+E187+E203+E213+E217)</f>
        <v>215819.5</v>
      </c>
      <c r="F18" s="13">
        <f>SUM(F20+F24+F36+F51+F55+F63+F91+F104+F108+F115+F126+F140+F153+F157+F176+F187+F203+F213+F217)</f>
        <v>1241</v>
      </c>
      <c r="G18" s="13">
        <f>SUM(G20+G24+G36+G51+G55+G63+G91+G104+G108+G115+G126+G140+G153+G157+G176+G187+G203+G213+G217)</f>
        <v>0</v>
      </c>
      <c r="H18" s="13">
        <f>SUM(H20+H24+H36+H51+H55+H63+H91+H104+H108+H115+H126+H140+H153+H157+H176+H187+H203+H213+H217)</f>
        <v>1241</v>
      </c>
      <c r="I18" s="13">
        <f>SUM(I20+I24+I36+I51+I55+I63+I91+I104+I108+I115+I126+I140+I153+I157+I176+I187+I203+I213+I217)</f>
        <v>217060.50000000003</v>
      </c>
    </row>
    <row r="19" spans="1:9" ht="7.5" customHeight="1" hidden="1">
      <c r="A19" s="12"/>
      <c r="B19" s="26"/>
      <c r="C19" s="45"/>
      <c r="D19" s="45"/>
      <c r="E19" s="13"/>
      <c r="F19" s="66"/>
      <c r="G19" s="66"/>
      <c r="H19" s="66"/>
      <c r="I19" s="66"/>
    </row>
    <row r="20" spans="1:9" ht="50.25" customHeight="1">
      <c r="A20" s="45">
        <v>1</v>
      </c>
      <c r="B20" s="12" t="s">
        <v>230</v>
      </c>
      <c r="C20" s="69" t="s">
        <v>231</v>
      </c>
      <c r="D20" s="69"/>
      <c r="E20" s="13">
        <f>E21</f>
        <v>1198.5</v>
      </c>
      <c r="F20" s="66">
        <f aca="true" t="shared" si="0" ref="F20:F29">SUM(G20+H20)</f>
        <v>0</v>
      </c>
      <c r="G20" s="66">
        <f>SUM(G21)</f>
        <v>0</v>
      </c>
      <c r="H20" s="66"/>
      <c r="I20" s="66">
        <f aca="true" t="shared" si="1" ref="I20:I29">SUM(E20+F20)</f>
        <v>1198.5</v>
      </c>
    </row>
    <row r="21" spans="1:9" ht="33" customHeight="1">
      <c r="A21" s="106"/>
      <c r="B21" s="26" t="s">
        <v>232</v>
      </c>
      <c r="C21" s="72" t="s">
        <v>233</v>
      </c>
      <c r="D21" s="72"/>
      <c r="E21" s="18">
        <f>SUM(E23)</f>
        <v>1198.5</v>
      </c>
      <c r="F21" s="73">
        <f t="shared" si="0"/>
        <v>0</v>
      </c>
      <c r="G21" s="73">
        <f>SUM(G23)</f>
        <v>0</v>
      </c>
      <c r="H21" s="73"/>
      <c r="I21" s="73">
        <f t="shared" si="1"/>
        <v>1198.5</v>
      </c>
    </row>
    <row r="22" spans="1:9" ht="12.75">
      <c r="A22" s="106"/>
      <c r="B22" s="26" t="s">
        <v>234</v>
      </c>
      <c r="C22" s="72" t="s">
        <v>235</v>
      </c>
      <c r="D22" s="72"/>
      <c r="E22" s="18">
        <f>SUM(E21)</f>
        <v>1198.5</v>
      </c>
      <c r="F22" s="18">
        <f>SUM(F21)</f>
        <v>0</v>
      </c>
      <c r="G22" s="18">
        <f>SUM(G21)</f>
        <v>0</v>
      </c>
      <c r="H22" s="18">
        <f>SUM(H21)</f>
        <v>0</v>
      </c>
      <c r="I22" s="18">
        <f>SUM(I21)</f>
        <v>1198.5</v>
      </c>
    </row>
    <row r="23" spans="1:9" ht="81" customHeight="1">
      <c r="A23" s="106"/>
      <c r="B23" s="26" t="s">
        <v>236</v>
      </c>
      <c r="C23" s="72" t="s">
        <v>235</v>
      </c>
      <c r="D23" s="72" t="s">
        <v>237</v>
      </c>
      <c r="E23" s="18">
        <v>1198.5</v>
      </c>
      <c r="F23" s="73">
        <f t="shared" si="0"/>
        <v>0</v>
      </c>
      <c r="G23" s="73">
        <v>0</v>
      </c>
      <c r="H23" s="73"/>
      <c r="I23" s="73">
        <f t="shared" si="1"/>
        <v>1198.5</v>
      </c>
    </row>
    <row r="24" spans="1:9" ht="12.75">
      <c r="A24" s="45">
        <v>2</v>
      </c>
      <c r="B24" s="12" t="s">
        <v>238</v>
      </c>
      <c r="C24" s="69" t="s">
        <v>239</v>
      </c>
      <c r="D24" s="69"/>
      <c r="E24" s="13">
        <f>SUM(E25+E30+E33)</f>
        <v>18348.600000000002</v>
      </c>
      <c r="F24" s="13">
        <f>SUM(F25+F30+F33)</f>
        <v>293.8</v>
      </c>
      <c r="G24" s="13">
        <f>SUM(G25+G30+G33)</f>
        <v>293.8</v>
      </c>
      <c r="H24" s="13">
        <f>SUM(H25+H30+H33)</f>
        <v>0</v>
      </c>
      <c r="I24" s="13">
        <f>SUM(I25+I30+I33)</f>
        <v>18642.4</v>
      </c>
    </row>
    <row r="25" spans="1:9" ht="12.75">
      <c r="A25" s="106"/>
      <c r="B25" s="26" t="s">
        <v>240</v>
      </c>
      <c r="C25" s="72" t="s">
        <v>241</v>
      </c>
      <c r="D25" s="72"/>
      <c r="E25" s="18">
        <f>SUM(E26)</f>
        <v>17490.7</v>
      </c>
      <c r="F25" s="73">
        <f t="shared" si="0"/>
        <v>293.8</v>
      </c>
      <c r="G25" s="73">
        <f>SUM(G26)</f>
        <v>293.8</v>
      </c>
      <c r="H25" s="73">
        <f>SUM(H27)</f>
        <v>0</v>
      </c>
      <c r="I25" s="73">
        <f t="shared" si="1"/>
        <v>17784.5</v>
      </c>
    </row>
    <row r="26" spans="1:9" ht="12.75">
      <c r="A26" s="106"/>
      <c r="B26" s="26" t="s">
        <v>234</v>
      </c>
      <c r="C26" s="72" t="s">
        <v>242</v>
      </c>
      <c r="D26" s="72"/>
      <c r="E26" s="18">
        <f>SUM(E27+E28+E29)</f>
        <v>17490.7</v>
      </c>
      <c r="F26" s="18">
        <f>SUM(F27+F28+F29)</f>
        <v>293.8</v>
      </c>
      <c r="G26" s="18">
        <f>SUM(G27+G28+G29)</f>
        <v>293.8</v>
      </c>
      <c r="H26" s="18">
        <f>SUM(H27+H28+H29)</f>
        <v>0</v>
      </c>
      <c r="I26" s="18">
        <f>SUM(I27+I28+I29)</f>
        <v>17784.5</v>
      </c>
    </row>
    <row r="27" spans="1:9" ht="81.75" customHeight="1">
      <c r="A27" s="106"/>
      <c r="B27" s="26" t="s">
        <v>236</v>
      </c>
      <c r="C27" s="72" t="s">
        <v>242</v>
      </c>
      <c r="D27" s="72" t="s">
        <v>237</v>
      </c>
      <c r="E27" s="18">
        <v>15884</v>
      </c>
      <c r="F27" s="73">
        <f t="shared" si="0"/>
        <v>0</v>
      </c>
      <c r="G27" s="73">
        <v>0</v>
      </c>
      <c r="H27" s="73">
        <v>0</v>
      </c>
      <c r="I27" s="73">
        <f t="shared" si="1"/>
        <v>15884</v>
      </c>
    </row>
    <row r="28" spans="1:9" ht="32.25" customHeight="1">
      <c r="A28" s="106"/>
      <c r="B28" s="26" t="s">
        <v>243</v>
      </c>
      <c r="C28" s="72" t="s">
        <v>242</v>
      </c>
      <c r="D28" s="72" t="s">
        <v>244</v>
      </c>
      <c r="E28" s="18">
        <v>1406.7</v>
      </c>
      <c r="F28" s="73">
        <f t="shared" si="0"/>
        <v>238.8</v>
      </c>
      <c r="G28" s="73">
        <v>238.8</v>
      </c>
      <c r="H28" s="73"/>
      <c r="I28" s="73">
        <f t="shared" si="1"/>
        <v>1645.5</v>
      </c>
    </row>
    <row r="29" spans="1:9" ht="18.75" customHeight="1">
      <c r="A29" s="106"/>
      <c r="B29" s="26" t="s">
        <v>245</v>
      </c>
      <c r="C29" s="72" t="s">
        <v>242</v>
      </c>
      <c r="D29" s="72" t="s">
        <v>246</v>
      </c>
      <c r="E29" s="18">
        <v>200</v>
      </c>
      <c r="F29" s="73">
        <f t="shared" si="0"/>
        <v>55</v>
      </c>
      <c r="G29" s="73">
        <v>55</v>
      </c>
      <c r="H29" s="73"/>
      <c r="I29" s="73">
        <f t="shared" si="1"/>
        <v>255</v>
      </c>
    </row>
    <row r="30" spans="1:9" ht="17.25" customHeight="1">
      <c r="A30" s="106"/>
      <c r="B30" s="26" t="s">
        <v>247</v>
      </c>
      <c r="C30" s="72" t="s">
        <v>248</v>
      </c>
      <c r="D30" s="72"/>
      <c r="E30" s="18">
        <f>SUM(E31)</f>
        <v>12.4</v>
      </c>
      <c r="F30" s="18">
        <f>SUM(F31)</f>
        <v>0</v>
      </c>
      <c r="G30" s="18">
        <f>SUM(G31)</f>
        <v>0</v>
      </c>
      <c r="H30" s="18">
        <f>SUM(H31)</f>
        <v>0</v>
      </c>
      <c r="I30" s="18">
        <f>SUM(I31)</f>
        <v>12.4</v>
      </c>
    </row>
    <row r="31" spans="1:9" ht="60.75" customHeight="1">
      <c r="A31" s="106"/>
      <c r="B31" s="26" t="s">
        <v>249</v>
      </c>
      <c r="C31" s="72" t="s">
        <v>250</v>
      </c>
      <c r="D31" s="72"/>
      <c r="E31" s="18">
        <f>SUM(E32)</f>
        <v>12.4</v>
      </c>
      <c r="F31" s="18">
        <f>SUM(F32)</f>
        <v>0</v>
      </c>
      <c r="G31" s="18">
        <f>SUM(G32)</f>
        <v>0</v>
      </c>
      <c r="H31" s="18">
        <f>SUM(H32)</f>
        <v>0</v>
      </c>
      <c r="I31" s="73">
        <f>SUM(E31+F31)</f>
        <v>12.4</v>
      </c>
    </row>
    <row r="32" spans="1:9" ht="30" customHeight="1">
      <c r="A32" s="106"/>
      <c r="B32" s="26" t="s">
        <v>243</v>
      </c>
      <c r="C32" s="72" t="s">
        <v>251</v>
      </c>
      <c r="D32" s="72" t="s">
        <v>244</v>
      </c>
      <c r="E32" s="18">
        <v>12.4</v>
      </c>
      <c r="F32" s="73">
        <f>SUM(G32+H32)</f>
        <v>0</v>
      </c>
      <c r="G32" s="73"/>
      <c r="H32" s="73">
        <v>0</v>
      </c>
      <c r="I32" s="73">
        <f>SUM(E32+F32)</f>
        <v>12.4</v>
      </c>
    </row>
    <row r="33" spans="1:9" ht="33" customHeight="1">
      <c r="A33" s="106"/>
      <c r="B33" s="26" t="s">
        <v>252</v>
      </c>
      <c r="C33" s="72" t="s">
        <v>253</v>
      </c>
      <c r="D33" s="72"/>
      <c r="E33" s="18">
        <f aca="true" t="shared" si="2" ref="E33:I34">SUM(E34)</f>
        <v>845.5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 t="shared" si="2"/>
        <v>845.5</v>
      </c>
    </row>
    <row r="34" spans="1:9" ht="31.5" customHeight="1">
      <c r="A34" s="106"/>
      <c r="B34" s="26" t="s">
        <v>234</v>
      </c>
      <c r="C34" s="72" t="s">
        <v>254</v>
      </c>
      <c r="D34" s="72"/>
      <c r="E34" s="18">
        <f t="shared" si="2"/>
        <v>845.5</v>
      </c>
      <c r="F34" s="18">
        <f t="shared" si="2"/>
        <v>0</v>
      </c>
      <c r="G34" s="18">
        <f t="shared" si="2"/>
        <v>0</v>
      </c>
      <c r="H34" s="18">
        <f t="shared" si="2"/>
        <v>0</v>
      </c>
      <c r="I34" s="18">
        <f t="shared" si="2"/>
        <v>845.5</v>
      </c>
    </row>
    <row r="35" spans="1:9" ht="15.75" customHeight="1">
      <c r="A35" s="106"/>
      <c r="B35" s="75" t="s">
        <v>255</v>
      </c>
      <c r="C35" s="106" t="s">
        <v>254</v>
      </c>
      <c r="D35" s="72" t="s">
        <v>256</v>
      </c>
      <c r="E35" s="18">
        <v>845.5</v>
      </c>
      <c r="F35" s="73">
        <f>SUM(G35)</f>
        <v>0</v>
      </c>
      <c r="G35" s="73">
        <v>0</v>
      </c>
      <c r="H35" s="73"/>
      <c r="I35" s="73">
        <f>SUM(E35+F35)</f>
        <v>845.5</v>
      </c>
    </row>
    <row r="36" spans="1:9" ht="33" customHeight="1">
      <c r="A36" s="45">
        <v>3</v>
      </c>
      <c r="B36" s="107" t="s">
        <v>257</v>
      </c>
      <c r="C36" s="45" t="s">
        <v>258</v>
      </c>
      <c r="D36" s="69"/>
      <c r="E36" s="13">
        <f>SUM(E37+E40+E43+E48)</f>
        <v>23086.399999999998</v>
      </c>
      <c r="F36" s="13">
        <f>SUM(F37+F40+F43+F48)</f>
        <v>506.5</v>
      </c>
      <c r="G36" s="13">
        <f>SUM(G37+G40+G43+G48)</f>
        <v>506.5</v>
      </c>
      <c r="H36" s="13">
        <f>SUM(H37+H40+H43+H48)</f>
        <v>0</v>
      </c>
      <c r="I36" s="13">
        <f>SUM(I37+I40+I43+I48)</f>
        <v>23592.899999999998</v>
      </c>
    </row>
    <row r="37" spans="1:9" ht="34.5" customHeight="1">
      <c r="A37" s="45"/>
      <c r="B37" s="75" t="s">
        <v>259</v>
      </c>
      <c r="C37" s="106" t="s">
        <v>260</v>
      </c>
      <c r="D37" s="69"/>
      <c r="E37" s="18">
        <f>SUM(E38)</f>
        <v>1648.8</v>
      </c>
      <c r="F37" s="18">
        <f>SUM(F38)</f>
        <v>0</v>
      </c>
      <c r="G37" s="18">
        <f>SUM(G38)</f>
        <v>0</v>
      </c>
      <c r="H37" s="18">
        <f>SUM(H38)</f>
        <v>0</v>
      </c>
      <c r="I37" s="18">
        <f>SUM(I38)</f>
        <v>1648.8</v>
      </c>
    </row>
    <row r="38" spans="1:9" ht="30.75" customHeight="1">
      <c r="A38" s="106"/>
      <c r="B38" s="26" t="s">
        <v>261</v>
      </c>
      <c r="C38" s="72" t="s">
        <v>262</v>
      </c>
      <c r="D38" s="72"/>
      <c r="E38" s="18">
        <f>E39</f>
        <v>1648.8</v>
      </c>
      <c r="F38" s="73">
        <f>SUM(G38:H38)</f>
        <v>0</v>
      </c>
      <c r="G38" s="73"/>
      <c r="H38" s="73"/>
      <c r="I38" s="73">
        <f>SUM(E38+F38)</f>
        <v>1648.8</v>
      </c>
    </row>
    <row r="39" spans="1:9" ht="12.75">
      <c r="A39" s="106"/>
      <c r="B39" s="26" t="s">
        <v>263</v>
      </c>
      <c r="C39" s="72" t="s">
        <v>264</v>
      </c>
      <c r="D39" s="72" t="s">
        <v>265</v>
      </c>
      <c r="E39" s="18">
        <v>1648.8</v>
      </c>
      <c r="F39" s="73">
        <f>SUM(G39+H39)</f>
        <v>0</v>
      </c>
      <c r="G39" s="73">
        <v>0</v>
      </c>
      <c r="H39" s="73">
        <v>0</v>
      </c>
      <c r="I39" s="73">
        <f>SUM(E39+F39)</f>
        <v>1648.8</v>
      </c>
    </row>
    <row r="40" spans="1:9" ht="46.5" customHeight="1">
      <c r="A40" s="106"/>
      <c r="B40" s="26" t="s">
        <v>266</v>
      </c>
      <c r="C40" s="72" t="s">
        <v>267</v>
      </c>
      <c r="D40" s="72"/>
      <c r="E40" s="18">
        <f aca="true" t="shared" si="3" ref="E40:G41">SUM(E41)</f>
        <v>1100</v>
      </c>
      <c r="F40" s="73">
        <f t="shared" si="3"/>
        <v>0</v>
      </c>
      <c r="G40" s="73">
        <f t="shared" si="3"/>
        <v>0</v>
      </c>
      <c r="H40" s="73"/>
      <c r="I40" s="73">
        <f>SUM(E40+F40)</f>
        <v>1100</v>
      </c>
    </row>
    <row r="41" spans="1:9" ht="82.5" customHeight="1">
      <c r="A41" s="106"/>
      <c r="B41" s="26" t="s">
        <v>268</v>
      </c>
      <c r="C41" s="72" t="s">
        <v>269</v>
      </c>
      <c r="D41" s="72"/>
      <c r="E41" s="18">
        <f t="shared" si="3"/>
        <v>1100</v>
      </c>
      <c r="F41" s="73">
        <f t="shared" si="3"/>
        <v>0</v>
      </c>
      <c r="G41" s="73">
        <f t="shared" si="3"/>
        <v>0</v>
      </c>
      <c r="H41" s="73">
        <f>SUM(H42)</f>
        <v>0</v>
      </c>
      <c r="I41" s="73">
        <f>SUM(I42)</f>
        <v>1100</v>
      </c>
    </row>
    <row r="42" spans="1:9" ht="12.75">
      <c r="A42" s="106"/>
      <c r="B42" s="26" t="s">
        <v>243</v>
      </c>
      <c r="C42" s="72" t="s">
        <v>269</v>
      </c>
      <c r="D42" s="72" t="s">
        <v>244</v>
      </c>
      <c r="E42" s="18">
        <v>1100</v>
      </c>
      <c r="F42" s="73">
        <f>SUM(G42+H42)</f>
        <v>0</v>
      </c>
      <c r="G42" s="73">
        <v>0</v>
      </c>
      <c r="H42" s="73"/>
      <c r="I42" s="73">
        <f>SUM(E42+F42)</f>
        <v>1100</v>
      </c>
    </row>
    <row r="43" spans="1:9" ht="48.75" customHeight="1">
      <c r="A43" s="106"/>
      <c r="B43" s="26" t="s">
        <v>270</v>
      </c>
      <c r="C43" s="72" t="s">
        <v>271</v>
      </c>
      <c r="D43" s="72"/>
      <c r="E43" s="18">
        <f>SUM(E44)</f>
        <v>19837.6</v>
      </c>
      <c r="F43" s="73">
        <f>SUM(G43+H43)</f>
        <v>1006.5</v>
      </c>
      <c r="G43" s="73">
        <f>SUM(G44)</f>
        <v>1006.5</v>
      </c>
      <c r="H43" s="73">
        <f>SUM(H44)</f>
        <v>0</v>
      </c>
      <c r="I43" s="73">
        <f>SUM(E43+F43)</f>
        <v>20844.1</v>
      </c>
    </row>
    <row r="44" spans="1:9" ht="30.75" customHeight="1">
      <c r="A44" s="106"/>
      <c r="B44" s="26" t="s">
        <v>272</v>
      </c>
      <c r="C44" s="72" t="s">
        <v>273</v>
      </c>
      <c r="D44" s="72"/>
      <c r="E44" s="18">
        <f>SUM(E45+E46+E47)</f>
        <v>19837.6</v>
      </c>
      <c r="F44" s="18">
        <f>SUM(F45+F46+F47)</f>
        <v>1006.5</v>
      </c>
      <c r="G44" s="18">
        <f>SUM(G45+G46+G47)</f>
        <v>1006.5</v>
      </c>
      <c r="H44" s="18">
        <f>SUM(H45+H46+H47)</f>
        <v>0</v>
      </c>
      <c r="I44" s="18">
        <f>SUM(I45+I46+I47)</f>
        <v>20844.1</v>
      </c>
    </row>
    <row r="45" spans="1:9" ht="12.75">
      <c r="A45" s="106"/>
      <c r="B45" s="26" t="s">
        <v>236</v>
      </c>
      <c r="C45" s="72" t="s">
        <v>273</v>
      </c>
      <c r="D45" s="72" t="s">
        <v>237</v>
      </c>
      <c r="E45" s="18">
        <v>17764.6</v>
      </c>
      <c r="F45" s="73">
        <f>SUM(G45)</f>
        <v>606</v>
      </c>
      <c r="G45" s="73">
        <v>606</v>
      </c>
      <c r="H45" s="73"/>
      <c r="I45" s="73">
        <f>SUM(E45+F45)</f>
        <v>18370.6</v>
      </c>
    </row>
    <row r="46" spans="1:9" ht="12.75">
      <c r="A46" s="106"/>
      <c r="B46" s="26" t="s">
        <v>243</v>
      </c>
      <c r="C46" s="72" t="s">
        <v>273</v>
      </c>
      <c r="D46" s="72" t="s">
        <v>244</v>
      </c>
      <c r="E46" s="18">
        <v>2053</v>
      </c>
      <c r="F46" s="73">
        <f>SUM(G46)</f>
        <v>400.5</v>
      </c>
      <c r="G46" s="73">
        <v>400.5</v>
      </c>
      <c r="H46" s="73"/>
      <c r="I46" s="73">
        <f>SUM(E46+F46)</f>
        <v>2453.5</v>
      </c>
    </row>
    <row r="47" spans="1:9" ht="18.75" customHeight="1">
      <c r="A47" s="106"/>
      <c r="B47" s="26" t="s">
        <v>245</v>
      </c>
      <c r="C47" s="72" t="s">
        <v>273</v>
      </c>
      <c r="D47" s="72" t="s">
        <v>246</v>
      </c>
      <c r="E47" s="18">
        <v>20</v>
      </c>
      <c r="F47" s="73">
        <f>SUM(G47+H47)</f>
        <v>0</v>
      </c>
      <c r="G47" s="73">
        <v>0</v>
      </c>
      <c r="H47" s="73"/>
      <c r="I47" s="73">
        <f>SUM(E47+F47)</f>
        <v>20</v>
      </c>
    </row>
    <row r="48" spans="1:9" ht="15.75" customHeight="1" hidden="1">
      <c r="A48" s="106"/>
      <c r="B48" s="26" t="s">
        <v>274</v>
      </c>
      <c r="C48" s="72" t="s">
        <v>275</v>
      </c>
      <c r="D48" s="72"/>
      <c r="E48" s="18">
        <f aca="true" t="shared" si="4" ref="E48:I49">SUM(E49)</f>
        <v>500</v>
      </c>
      <c r="F48" s="18">
        <f t="shared" si="4"/>
        <v>-500</v>
      </c>
      <c r="G48" s="18">
        <f t="shared" si="4"/>
        <v>-500</v>
      </c>
      <c r="H48" s="18">
        <f t="shared" si="4"/>
        <v>0</v>
      </c>
      <c r="I48" s="18">
        <f t="shared" si="4"/>
        <v>0</v>
      </c>
    </row>
    <row r="49" spans="1:9" ht="20.25" customHeight="1" hidden="1">
      <c r="A49" s="106"/>
      <c r="B49" s="26" t="s">
        <v>276</v>
      </c>
      <c r="C49" s="72" t="s">
        <v>277</v>
      </c>
      <c r="D49" s="72"/>
      <c r="E49" s="18">
        <f t="shared" si="4"/>
        <v>500</v>
      </c>
      <c r="F49" s="18">
        <f t="shared" si="4"/>
        <v>-500</v>
      </c>
      <c r="G49" s="18">
        <f t="shared" si="4"/>
        <v>-500</v>
      </c>
      <c r="H49" s="18">
        <f t="shared" si="4"/>
        <v>0</v>
      </c>
      <c r="I49" s="18">
        <f t="shared" si="4"/>
        <v>0</v>
      </c>
    </row>
    <row r="50" spans="1:9" ht="18.75" customHeight="1" hidden="1">
      <c r="A50" s="106"/>
      <c r="B50" s="26" t="s">
        <v>245</v>
      </c>
      <c r="C50" s="72" t="s">
        <v>277</v>
      </c>
      <c r="D50" s="72" t="s">
        <v>246</v>
      </c>
      <c r="E50" s="18">
        <v>500</v>
      </c>
      <c r="F50" s="73">
        <f>SUM(G50+H50)</f>
        <v>-500</v>
      </c>
      <c r="G50" s="73">
        <v>-500</v>
      </c>
      <c r="H50" s="73"/>
      <c r="I50" s="73">
        <f>SUM(E50+F50)</f>
        <v>0</v>
      </c>
    </row>
    <row r="51" spans="1:9" s="108" customFormat="1" ht="49.5" customHeight="1">
      <c r="A51" s="45">
        <v>4</v>
      </c>
      <c r="B51" s="12" t="s">
        <v>278</v>
      </c>
      <c r="C51" s="69" t="s">
        <v>279</v>
      </c>
      <c r="D51" s="69"/>
      <c r="E51" s="13">
        <f>SUM(E52)</f>
        <v>200</v>
      </c>
      <c r="F51" s="13">
        <f>SUM(F52)</f>
        <v>-100</v>
      </c>
      <c r="G51" s="13">
        <f>SUM(G52)</f>
        <v>-100</v>
      </c>
      <c r="H51" s="13">
        <f>SUM(H52)</f>
        <v>0</v>
      </c>
      <c r="I51" s="13">
        <f>SUM(I52)</f>
        <v>100</v>
      </c>
    </row>
    <row r="52" spans="1:9" ht="31.5" customHeight="1">
      <c r="A52" s="106"/>
      <c r="B52" s="26" t="s">
        <v>280</v>
      </c>
      <c r="C52" s="72" t="s">
        <v>281</v>
      </c>
      <c r="D52" s="72"/>
      <c r="E52" s="18">
        <f>SUM(E54)</f>
        <v>200</v>
      </c>
      <c r="F52" s="18">
        <f>SUM(F54)</f>
        <v>-100</v>
      </c>
      <c r="G52" s="18">
        <f>SUM(G54)</f>
        <v>-100</v>
      </c>
      <c r="H52" s="18">
        <f>SUM(H54)</f>
        <v>0</v>
      </c>
      <c r="I52" s="18">
        <f>SUM(I54)</f>
        <v>100</v>
      </c>
    </row>
    <row r="53" spans="1:9" ht="31.5" customHeight="1">
      <c r="A53" s="106"/>
      <c r="B53" s="26" t="s">
        <v>282</v>
      </c>
      <c r="C53" s="72" t="s">
        <v>283</v>
      </c>
      <c r="D53" s="72"/>
      <c r="E53" s="18">
        <f>SUM(E54)</f>
        <v>200</v>
      </c>
      <c r="F53" s="18">
        <f>SUM(F54)</f>
        <v>-100</v>
      </c>
      <c r="G53" s="18">
        <f>SUM(G54)</f>
        <v>-100</v>
      </c>
      <c r="H53" s="18">
        <f>SUM(H54)</f>
        <v>0</v>
      </c>
      <c r="I53" s="18">
        <f>SUM(I54)</f>
        <v>100</v>
      </c>
    </row>
    <row r="54" spans="1:9" ht="31.5" customHeight="1">
      <c r="A54" s="106"/>
      <c r="B54" s="26" t="s">
        <v>243</v>
      </c>
      <c r="C54" s="72" t="s">
        <v>283</v>
      </c>
      <c r="D54" s="72" t="s">
        <v>244</v>
      </c>
      <c r="E54" s="18">
        <v>200</v>
      </c>
      <c r="F54" s="73">
        <f>SUM(G54+H54)</f>
        <v>-100</v>
      </c>
      <c r="G54" s="73">
        <v>-100</v>
      </c>
      <c r="H54" s="73">
        <v>0</v>
      </c>
      <c r="I54" s="73">
        <f>SUM(E54+F54)</f>
        <v>100</v>
      </c>
    </row>
    <row r="55" spans="1:9" ht="12.75">
      <c r="A55" s="45">
        <v>5</v>
      </c>
      <c r="B55" s="12" t="s">
        <v>284</v>
      </c>
      <c r="C55" s="69" t="s">
        <v>285</v>
      </c>
      <c r="D55" s="69"/>
      <c r="E55" s="13">
        <f>SUM(E56+E60)</f>
        <v>4340.9</v>
      </c>
      <c r="F55" s="13">
        <f>SUM(G55+H55)</f>
        <v>-630</v>
      </c>
      <c r="G55" s="13">
        <f>SUM(G56+G60)</f>
        <v>-630</v>
      </c>
      <c r="H55" s="13">
        <f>SUM(H56+H60)</f>
        <v>0</v>
      </c>
      <c r="I55" s="13">
        <f>SUM(I56+I60)</f>
        <v>3710.9</v>
      </c>
    </row>
    <row r="56" spans="1:11" ht="18.75" customHeight="1">
      <c r="A56" s="106"/>
      <c r="B56" s="26" t="s">
        <v>286</v>
      </c>
      <c r="C56" s="72" t="s">
        <v>287</v>
      </c>
      <c r="D56" s="72"/>
      <c r="E56" s="18">
        <f>SUM(E58+E59)</f>
        <v>3944.9</v>
      </c>
      <c r="F56" s="13">
        <f>SUM(G56+H56)</f>
        <v>-1030</v>
      </c>
      <c r="G56" s="73">
        <f>SUM(G57)</f>
        <v>-1030</v>
      </c>
      <c r="H56" s="73"/>
      <c r="I56" s="73">
        <f>SUM(E56+F56)</f>
        <v>2914.9</v>
      </c>
      <c r="K56" s="26"/>
    </row>
    <row r="57" spans="1:9" ht="12.75">
      <c r="A57" s="106"/>
      <c r="B57" s="26" t="s">
        <v>288</v>
      </c>
      <c r="C57" s="72" t="s">
        <v>289</v>
      </c>
      <c r="D57" s="72"/>
      <c r="E57" s="18">
        <f>SUM(E58+E59)</f>
        <v>3944.9</v>
      </c>
      <c r="F57" s="18">
        <f>SUM(F58+F59)</f>
        <v>-1030</v>
      </c>
      <c r="G57" s="18">
        <f>SUM(G58+G59)</f>
        <v>-1030</v>
      </c>
      <c r="H57" s="18">
        <f>SUM(H58+H59)</f>
        <v>0</v>
      </c>
      <c r="I57" s="18">
        <f>SUM(I58+I59)</f>
        <v>2914.9</v>
      </c>
    </row>
    <row r="58" spans="1:9" ht="33" customHeight="1">
      <c r="A58" s="106"/>
      <c r="B58" s="26" t="s">
        <v>243</v>
      </c>
      <c r="C58" s="72" t="s">
        <v>290</v>
      </c>
      <c r="D58" s="72" t="s">
        <v>244</v>
      </c>
      <c r="E58" s="18">
        <v>2964.9</v>
      </c>
      <c r="F58" s="73">
        <f>SUM(G58)</f>
        <v>-400</v>
      </c>
      <c r="G58" s="73">
        <v>-400</v>
      </c>
      <c r="H58" s="73"/>
      <c r="I58" s="73">
        <f>SUM(E58+F58)</f>
        <v>2564.9</v>
      </c>
    </row>
    <row r="59" spans="1:9" ht="47.25" customHeight="1">
      <c r="A59" s="106"/>
      <c r="B59" s="26" t="s">
        <v>291</v>
      </c>
      <c r="C59" s="72" t="s">
        <v>290</v>
      </c>
      <c r="D59" s="72" t="s">
        <v>292</v>
      </c>
      <c r="E59" s="18">
        <v>980</v>
      </c>
      <c r="F59" s="73">
        <f>SUM(G59+H59)</f>
        <v>-630</v>
      </c>
      <c r="G59" s="73">
        <v>-630</v>
      </c>
      <c r="H59" s="73"/>
      <c r="I59" s="73">
        <f>SUM(E59+F59)</f>
        <v>350</v>
      </c>
    </row>
    <row r="60" spans="1:9" ht="63.75" customHeight="1">
      <c r="A60" s="106"/>
      <c r="B60" s="26" t="s">
        <v>293</v>
      </c>
      <c r="C60" s="72" t="s">
        <v>294</v>
      </c>
      <c r="D60" s="72"/>
      <c r="E60" s="18">
        <f>SUM(E61)</f>
        <v>396</v>
      </c>
      <c r="F60" s="18">
        <f>SUM(F61)</f>
        <v>400</v>
      </c>
      <c r="G60" s="18">
        <f>SUM(G61)</f>
        <v>400</v>
      </c>
      <c r="H60" s="18">
        <f>SUM(H61)</f>
        <v>0</v>
      </c>
      <c r="I60" s="18">
        <f>SUM(I61)</f>
        <v>796</v>
      </c>
    </row>
    <row r="61" spans="1:9" ht="46.5" customHeight="1">
      <c r="A61" s="106"/>
      <c r="B61" s="26" t="s">
        <v>295</v>
      </c>
      <c r="C61" s="72" t="s">
        <v>296</v>
      </c>
      <c r="D61" s="72"/>
      <c r="E61" s="18">
        <f>SUM(E62)</f>
        <v>396</v>
      </c>
      <c r="F61" s="18">
        <f>SUM(F62)</f>
        <v>400</v>
      </c>
      <c r="G61" s="18">
        <f>SUM(G62)</f>
        <v>400</v>
      </c>
      <c r="H61" s="18">
        <f>SUM(H62)</f>
        <v>0</v>
      </c>
      <c r="I61" s="18">
        <f>SUM(E61+F61)</f>
        <v>796</v>
      </c>
    </row>
    <row r="62" spans="1:9" ht="32.25" customHeight="1">
      <c r="A62" s="106"/>
      <c r="B62" s="26" t="s">
        <v>243</v>
      </c>
      <c r="C62" s="72" t="s">
        <v>296</v>
      </c>
      <c r="D62" s="72" t="s">
        <v>244</v>
      </c>
      <c r="E62" s="18">
        <v>396</v>
      </c>
      <c r="F62" s="73">
        <f>SUM(G62+H62)</f>
        <v>400</v>
      </c>
      <c r="G62" s="73">
        <v>400</v>
      </c>
      <c r="H62" s="73"/>
      <c r="I62" s="73">
        <f>SUM(E62+F62)</f>
        <v>796</v>
      </c>
    </row>
    <row r="63" spans="1:12" ht="32.25" customHeight="1">
      <c r="A63" s="45">
        <v>6</v>
      </c>
      <c r="B63" s="12" t="s">
        <v>297</v>
      </c>
      <c r="C63" s="69" t="s">
        <v>298</v>
      </c>
      <c r="D63" s="69"/>
      <c r="E63" s="13">
        <f>SUM(E64+E67+E70+E73+E76+E79+E82+E85+E88)</f>
        <v>3940.6000000000004</v>
      </c>
      <c r="F63" s="13">
        <f>SUM(F64+F67+F70+F73+F76+F79+F82+F85+F88)</f>
        <v>0</v>
      </c>
      <c r="G63" s="13">
        <f>SUM(G64+G67+G70+G73+G76+G79+G82+G85+G88)</f>
        <v>0</v>
      </c>
      <c r="H63" s="13">
        <f>SUM(H64+H67+H70+H73+H76+H79+H82+H85+H88)</f>
        <v>0</v>
      </c>
      <c r="I63" s="13">
        <f>SUM(I64+I67+I70+I73+I76+I79+I82+I85+I88)</f>
        <v>3940.6000000000004</v>
      </c>
      <c r="L63" s="12"/>
    </row>
    <row r="64" spans="1:9" ht="50.25" customHeight="1">
      <c r="A64" s="106"/>
      <c r="B64" s="26" t="s">
        <v>299</v>
      </c>
      <c r="C64" s="72" t="s">
        <v>300</v>
      </c>
      <c r="D64" s="72"/>
      <c r="E64" s="18">
        <f>SUM(E65)</f>
        <v>264.2</v>
      </c>
      <c r="F64" s="18">
        <f>SUM(F65)</f>
        <v>0</v>
      </c>
      <c r="G64" s="18">
        <f>SUM(G65)</f>
        <v>0</v>
      </c>
      <c r="H64" s="18">
        <f>SUM(H65)</f>
        <v>0</v>
      </c>
      <c r="I64" s="73">
        <f aca="true" t="shared" si="5" ref="I64:I69">SUM(E64+F64)</f>
        <v>264.2</v>
      </c>
    </row>
    <row r="65" spans="1:9" ht="29.25" customHeight="1">
      <c r="A65" s="106"/>
      <c r="B65" s="109" t="s">
        <v>301</v>
      </c>
      <c r="C65" s="72" t="s">
        <v>302</v>
      </c>
      <c r="D65" s="72"/>
      <c r="E65" s="18">
        <f>SUM(E66)</f>
        <v>264.2</v>
      </c>
      <c r="F65" s="73">
        <f>SUM(G65)</f>
        <v>0</v>
      </c>
      <c r="G65" s="73">
        <f>SUM(G66)</f>
        <v>0</v>
      </c>
      <c r="H65" s="73"/>
      <c r="I65" s="73">
        <f t="shared" si="5"/>
        <v>264.2</v>
      </c>
    </row>
    <row r="66" spans="1:9" ht="12.75">
      <c r="A66" s="106"/>
      <c r="B66" s="26" t="s">
        <v>243</v>
      </c>
      <c r="C66" s="72" t="s">
        <v>302</v>
      </c>
      <c r="D66" s="72" t="s">
        <v>244</v>
      </c>
      <c r="E66" s="18">
        <v>264.2</v>
      </c>
      <c r="F66" s="73">
        <f>SUM(G66)</f>
        <v>0</v>
      </c>
      <c r="G66" s="73">
        <v>0</v>
      </c>
      <c r="H66" s="73"/>
      <c r="I66" s="73">
        <f t="shared" si="5"/>
        <v>264.2</v>
      </c>
    </row>
    <row r="67" spans="1:9" ht="12.75">
      <c r="A67" s="106"/>
      <c r="B67" s="26" t="s">
        <v>303</v>
      </c>
      <c r="C67" s="72" t="s">
        <v>304</v>
      </c>
      <c r="D67" s="72"/>
      <c r="E67" s="18">
        <f aca="true" t="shared" si="6" ref="E67:H68">SUM(E68)</f>
        <v>78</v>
      </c>
      <c r="F67" s="73">
        <f t="shared" si="6"/>
        <v>0</v>
      </c>
      <c r="G67" s="73">
        <f t="shared" si="6"/>
        <v>0</v>
      </c>
      <c r="H67" s="73">
        <f t="shared" si="6"/>
        <v>0</v>
      </c>
      <c r="I67" s="73">
        <f>SUM(E67+F67)</f>
        <v>78</v>
      </c>
    </row>
    <row r="68" spans="1:9" ht="12.75">
      <c r="A68" s="106"/>
      <c r="B68" s="26" t="s">
        <v>305</v>
      </c>
      <c r="C68" s="72" t="s">
        <v>306</v>
      </c>
      <c r="D68" s="72"/>
      <c r="E68" s="18">
        <f t="shared" si="6"/>
        <v>78</v>
      </c>
      <c r="F68" s="73">
        <f t="shared" si="6"/>
        <v>0</v>
      </c>
      <c r="G68" s="73">
        <f t="shared" si="6"/>
        <v>0</v>
      </c>
      <c r="H68" s="73">
        <f t="shared" si="6"/>
        <v>0</v>
      </c>
      <c r="I68" s="73">
        <f t="shared" si="5"/>
        <v>78</v>
      </c>
    </row>
    <row r="69" spans="1:9" ht="12.75">
      <c r="A69" s="106"/>
      <c r="B69" s="26" t="s">
        <v>243</v>
      </c>
      <c r="C69" s="72" t="s">
        <v>306</v>
      </c>
      <c r="D69" s="72" t="s">
        <v>244</v>
      </c>
      <c r="E69" s="18">
        <v>78</v>
      </c>
      <c r="F69" s="73">
        <f>SUM(G69)</f>
        <v>0</v>
      </c>
      <c r="G69" s="73">
        <v>0</v>
      </c>
      <c r="H69" s="73">
        <f>SUM(H82)</f>
        <v>0</v>
      </c>
      <c r="I69" s="73">
        <f t="shared" si="5"/>
        <v>78</v>
      </c>
    </row>
    <row r="70" spans="1:9" ht="19.5" customHeight="1">
      <c r="A70" s="45"/>
      <c r="B70" s="26" t="s">
        <v>307</v>
      </c>
      <c r="C70" s="72" t="s">
        <v>308</v>
      </c>
      <c r="D70" s="72"/>
      <c r="E70" s="18">
        <f aca="true" t="shared" si="7" ref="E70:H71">SUM(E71)</f>
        <v>100</v>
      </c>
      <c r="F70" s="73">
        <f t="shared" si="7"/>
        <v>0</v>
      </c>
      <c r="G70" s="73">
        <f t="shared" si="7"/>
        <v>0</v>
      </c>
      <c r="H70" s="73">
        <f t="shared" si="7"/>
        <v>0</v>
      </c>
      <c r="I70" s="73">
        <f>SUM(E70+F70)</f>
        <v>100</v>
      </c>
    </row>
    <row r="71" spans="1:9" ht="12.75">
      <c r="A71" s="106"/>
      <c r="B71" s="26" t="s">
        <v>309</v>
      </c>
      <c r="C71" s="72" t="s">
        <v>310</v>
      </c>
      <c r="D71" s="72"/>
      <c r="E71" s="18">
        <f t="shared" si="7"/>
        <v>100</v>
      </c>
      <c r="F71" s="18">
        <f t="shared" si="7"/>
        <v>0</v>
      </c>
      <c r="G71" s="18">
        <f t="shared" si="7"/>
        <v>0</v>
      </c>
      <c r="H71" s="18">
        <f t="shared" si="7"/>
        <v>0</v>
      </c>
      <c r="I71" s="18">
        <f>SUM(I72)</f>
        <v>100</v>
      </c>
    </row>
    <row r="72" spans="1:9" ht="12.75">
      <c r="A72" s="106"/>
      <c r="B72" s="26" t="s">
        <v>243</v>
      </c>
      <c r="C72" s="72" t="s">
        <v>310</v>
      </c>
      <c r="D72" s="72" t="s">
        <v>244</v>
      </c>
      <c r="E72" s="18">
        <v>100</v>
      </c>
      <c r="F72" s="73">
        <f>SUM(G72)</f>
        <v>0</v>
      </c>
      <c r="G72" s="73">
        <v>0</v>
      </c>
      <c r="H72" s="73"/>
      <c r="I72" s="73">
        <f>SUM(E72+F72)</f>
        <v>100</v>
      </c>
    </row>
    <row r="73" spans="1:9" ht="29.25" customHeight="1">
      <c r="A73" s="110"/>
      <c r="B73" s="26" t="s">
        <v>311</v>
      </c>
      <c r="C73" s="72" t="s">
        <v>312</v>
      </c>
      <c r="D73" s="72"/>
      <c r="E73" s="18">
        <f>SUM(E74)</f>
        <v>50</v>
      </c>
      <c r="F73" s="18">
        <f>SUM(F74)</f>
        <v>0</v>
      </c>
      <c r="G73" s="18">
        <f>SUM(G74)</f>
        <v>0</v>
      </c>
      <c r="H73" s="18">
        <f>SUM(H74)</f>
        <v>0</v>
      </c>
      <c r="I73" s="18">
        <f>SUM(I74)</f>
        <v>50</v>
      </c>
    </row>
    <row r="74" spans="1:9" ht="50.25" customHeight="1">
      <c r="A74" s="110"/>
      <c r="B74" s="26" t="s">
        <v>313</v>
      </c>
      <c r="C74" s="72" t="s">
        <v>314</v>
      </c>
      <c r="D74" s="72"/>
      <c r="E74" s="18">
        <f>SUM(E75)</f>
        <v>50</v>
      </c>
      <c r="F74" s="73">
        <f>SUM(G74+H74)</f>
        <v>0</v>
      </c>
      <c r="G74" s="73">
        <f>SUM(G75)</f>
        <v>0</v>
      </c>
      <c r="H74" s="73"/>
      <c r="I74" s="73">
        <f>SUM(E74+F74)</f>
        <v>50</v>
      </c>
    </row>
    <row r="75" spans="1:9" ht="12.75">
      <c r="A75" s="110"/>
      <c r="B75" s="26" t="s">
        <v>243</v>
      </c>
      <c r="C75" s="72" t="s">
        <v>314</v>
      </c>
      <c r="D75" s="72" t="s">
        <v>244</v>
      </c>
      <c r="E75" s="18">
        <v>50</v>
      </c>
      <c r="F75" s="73">
        <f>SUM(G75+H75)</f>
        <v>0</v>
      </c>
      <c r="G75" s="73">
        <v>0</v>
      </c>
      <c r="H75" s="73"/>
      <c r="I75" s="73">
        <f>SUM(E75+F75)</f>
        <v>50</v>
      </c>
    </row>
    <row r="76" spans="1:9" ht="12.75">
      <c r="A76" s="110"/>
      <c r="B76" s="26" t="s">
        <v>315</v>
      </c>
      <c r="C76" s="72" t="s">
        <v>316</v>
      </c>
      <c r="D76" s="72"/>
      <c r="E76" s="18">
        <f>SUM(E77)</f>
        <v>100</v>
      </c>
      <c r="F76" s="18">
        <f>SUM(F77)</f>
        <v>0</v>
      </c>
      <c r="G76" s="18">
        <f>SUM(G77)</f>
        <v>0</v>
      </c>
      <c r="H76" s="18">
        <f>SUM(H77)</f>
        <v>0</v>
      </c>
      <c r="I76" s="18">
        <f>SUM(I77)</f>
        <v>100</v>
      </c>
    </row>
    <row r="77" spans="1:9" ht="12.75">
      <c r="A77" s="110"/>
      <c r="B77" s="26" t="s">
        <v>317</v>
      </c>
      <c r="C77" s="72" t="s">
        <v>318</v>
      </c>
      <c r="D77" s="72"/>
      <c r="E77" s="18">
        <f>SUM(E78)</f>
        <v>100</v>
      </c>
      <c r="F77" s="73">
        <f>SUM(G77+H77)</f>
        <v>0</v>
      </c>
      <c r="G77" s="73">
        <f>SUM(G78)</f>
        <v>0</v>
      </c>
      <c r="H77" s="73"/>
      <c r="I77" s="73">
        <f aca="true" t="shared" si="8" ref="I77:I84">SUM(E77+F77)</f>
        <v>100</v>
      </c>
    </row>
    <row r="78" spans="1:9" ht="12.75">
      <c r="A78" s="110"/>
      <c r="B78" s="26" t="s">
        <v>243</v>
      </c>
      <c r="C78" s="72" t="s">
        <v>318</v>
      </c>
      <c r="D78" s="72" t="s">
        <v>244</v>
      </c>
      <c r="E78" s="18">
        <v>100</v>
      </c>
      <c r="F78" s="73">
        <f>SUM(G78+H78)</f>
        <v>0</v>
      </c>
      <c r="G78" s="73">
        <v>0</v>
      </c>
      <c r="H78" s="73"/>
      <c r="I78" s="73">
        <f t="shared" si="8"/>
        <v>100</v>
      </c>
    </row>
    <row r="79" spans="1:9" ht="12.75">
      <c r="A79" s="110"/>
      <c r="B79" s="26" t="s">
        <v>319</v>
      </c>
      <c r="C79" s="72" t="s">
        <v>320</v>
      </c>
      <c r="D79" s="72"/>
      <c r="E79" s="18">
        <f>SUM(E80)</f>
        <v>300</v>
      </c>
      <c r="F79" s="73">
        <f>SUM(G79+H79)</f>
        <v>0</v>
      </c>
      <c r="G79" s="73">
        <f>SUM(G80)</f>
        <v>0</v>
      </c>
      <c r="H79" s="73"/>
      <c r="I79" s="73">
        <f t="shared" si="8"/>
        <v>300</v>
      </c>
    </row>
    <row r="80" spans="1:9" ht="31.5" customHeight="1">
      <c r="A80" s="110"/>
      <c r="B80" s="26" t="s">
        <v>321</v>
      </c>
      <c r="C80" s="72" t="s">
        <v>322</v>
      </c>
      <c r="D80" s="72"/>
      <c r="E80" s="18">
        <f>SUM(E81)</f>
        <v>300</v>
      </c>
      <c r="F80" s="73">
        <f>SUM(G80+H80)</f>
        <v>0</v>
      </c>
      <c r="G80" s="73"/>
      <c r="H80" s="73"/>
      <c r="I80" s="73">
        <f t="shared" si="8"/>
        <v>300</v>
      </c>
    </row>
    <row r="81" spans="1:9" ht="12.75">
      <c r="A81" s="110"/>
      <c r="B81" s="26" t="s">
        <v>243</v>
      </c>
      <c r="C81" s="72" t="s">
        <v>322</v>
      </c>
      <c r="D81" s="72" t="s">
        <v>244</v>
      </c>
      <c r="E81" s="18">
        <v>300</v>
      </c>
      <c r="F81" s="73">
        <f>SUM(G81+H81)</f>
        <v>0</v>
      </c>
      <c r="G81" s="73">
        <v>0</v>
      </c>
      <c r="H81" s="73"/>
      <c r="I81" s="73">
        <f t="shared" si="8"/>
        <v>300</v>
      </c>
    </row>
    <row r="82" spans="1:9" ht="18" customHeight="1">
      <c r="A82" s="110"/>
      <c r="B82" s="26" t="s">
        <v>323</v>
      </c>
      <c r="C82" s="72" t="s">
        <v>324</v>
      </c>
      <c r="D82" s="72"/>
      <c r="E82" s="18">
        <f aca="true" t="shared" si="9" ref="E82:H83">SUM(E83)</f>
        <v>2498.4</v>
      </c>
      <c r="F82" s="73">
        <f t="shared" si="9"/>
        <v>0</v>
      </c>
      <c r="G82" s="73">
        <f t="shared" si="9"/>
        <v>0</v>
      </c>
      <c r="H82" s="73">
        <f t="shared" si="9"/>
        <v>0</v>
      </c>
      <c r="I82" s="73">
        <f t="shared" si="8"/>
        <v>2498.4</v>
      </c>
    </row>
    <row r="83" spans="1:9" ht="12.75">
      <c r="A83" s="110"/>
      <c r="B83" s="26" t="s">
        <v>272</v>
      </c>
      <c r="C83" s="72" t="s">
        <v>325</v>
      </c>
      <c r="D83" s="72"/>
      <c r="E83" s="18">
        <f t="shared" si="9"/>
        <v>2498.4</v>
      </c>
      <c r="F83" s="73">
        <f t="shared" si="9"/>
        <v>0</v>
      </c>
      <c r="G83" s="73">
        <f t="shared" si="9"/>
        <v>0</v>
      </c>
      <c r="H83" s="73">
        <f t="shared" si="9"/>
        <v>0</v>
      </c>
      <c r="I83" s="73">
        <f t="shared" si="8"/>
        <v>2498.4</v>
      </c>
    </row>
    <row r="84" spans="1:9" ht="12.75">
      <c r="A84" s="110"/>
      <c r="B84" s="75" t="s">
        <v>255</v>
      </c>
      <c r="C84" s="106" t="s">
        <v>325</v>
      </c>
      <c r="D84" s="72" t="s">
        <v>256</v>
      </c>
      <c r="E84" s="18">
        <v>2498.4</v>
      </c>
      <c r="F84" s="73">
        <f>SUM(G84)</f>
        <v>0</v>
      </c>
      <c r="G84" s="73">
        <v>0</v>
      </c>
      <c r="H84" s="73"/>
      <c r="I84" s="73">
        <f t="shared" si="8"/>
        <v>2498.4</v>
      </c>
    </row>
    <row r="85" spans="1:9" ht="12.75">
      <c r="A85" s="110"/>
      <c r="B85" s="26" t="s">
        <v>326</v>
      </c>
      <c r="C85" s="72" t="s">
        <v>327</v>
      </c>
      <c r="D85" s="72"/>
      <c r="E85" s="18">
        <f>SUM(E87)</f>
        <v>500</v>
      </c>
      <c r="F85" s="73">
        <f>SUM(G85+H85)</f>
        <v>0</v>
      </c>
      <c r="G85" s="73">
        <f>SUM(G87)</f>
        <v>0</v>
      </c>
      <c r="H85" s="73"/>
      <c r="I85" s="73">
        <f>SUM(E85+F85)</f>
        <v>500</v>
      </c>
    </row>
    <row r="86" spans="1:9" ht="12.75">
      <c r="A86" s="110"/>
      <c r="B86" s="26" t="s">
        <v>328</v>
      </c>
      <c r="C86" s="72" t="s">
        <v>329</v>
      </c>
      <c r="D86" s="72"/>
      <c r="E86" s="18">
        <f>SUM(E87)</f>
        <v>500</v>
      </c>
      <c r="F86" s="18">
        <f>SUM(F87)</f>
        <v>0</v>
      </c>
      <c r="G86" s="18">
        <f>SUM(G87)</f>
        <v>0</v>
      </c>
      <c r="H86" s="18">
        <f>SUM(H87)</f>
        <v>0</v>
      </c>
      <c r="I86" s="18">
        <f>SUM(I87)</f>
        <v>500</v>
      </c>
    </row>
    <row r="87" spans="1:9" ht="12.75">
      <c r="A87" s="110"/>
      <c r="B87" s="26" t="s">
        <v>243</v>
      </c>
      <c r="C87" s="72" t="s">
        <v>329</v>
      </c>
      <c r="D87" s="72" t="s">
        <v>244</v>
      </c>
      <c r="E87" s="18">
        <v>500</v>
      </c>
      <c r="F87" s="73">
        <f>SUM(G87+H87)</f>
        <v>0</v>
      </c>
      <c r="G87" s="73">
        <v>0</v>
      </c>
      <c r="H87" s="73"/>
      <c r="I87" s="73">
        <f>SUM(E87+F87)</f>
        <v>500</v>
      </c>
    </row>
    <row r="88" spans="1:9" ht="12.75">
      <c r="A88" s="110"/>
      <c r="B88" s="26" t="s">
        <v>330</v>
      </c>
      <c r="C88" s="72" t="s">
        <v>331</v>
      </c>
      <c r="D88" s="72"/>
      <c r="E88" s="18">
        <f>SUM(E89)</f>
        <v>50</v>
      </c>
      <c r="F88" s="18">
        <f>SUM(F89)</f>
        <v>0</v>
      </c>
      <c r="G88" s="18">
        <f>SUM(G89)</f>
        <v>0</v>
      </c>
      <c r="H88" s="18">
        <f>SUM(H89)</f>
        <v>0</v>
      </c>
      <c r="I88" s="18">
        <f>SUM(I89)</f>
        <v>50</v>
      </c>
    </row>
    <row r="89" spans="1:9" ht="12.75">
      <c r="A89" s="110"/>
      <c r="B89" s="26" t="s">
        <v>332</v>
      </c>
      <c r="C89" s="72" t="s">
        <v>333</v>
      </c>
      <c r="D89" s="72"/>
      <c r="E89" s="18">
        <f>SUM(E90)</f>
        <v>50</v>
      </c>
      <c r="F89" s="73">
        <f>SUM(G89+H89)</f>
        <v>0</v>
      </c>
      <c r="G89" s="73">
        <f>SUM(G90)</f>
        <v>0</v>
      </c>
      <c r="H89" s="73"/>
      <c r="I89" s="73">
        <f>SUM(E89+F89)</f>
        <v>50</v>
      </c>
    </row>
    <row r="90" spans="1:9" ht="12.75">
      <c r="A90" s="110"/>
      <c r="B90" s="26" t="s">
        <v>243</v>
      </c>
      <c r="C90" s="72" t="s">
        <v>333</v>
      </c>
      <c r="D90" s="72" t="s">
        <v>244</v>
      </c>
      <c r="E90" s="18">
        <v>50</v>
      </c>
      <c r="F90" s="73">
        <f>SUM(G90+H90)</f>
        <v>0</v>
      </c>
      <c r="G90" s="73">
        <v>0</v>
      </c>
      <c r="H90" s="73"/>
      <c r="I90" s="73">
        <f>SUM(E90+F90)</f>
        <v>50</v>
      </c>
    </row>
    <row r="91" spans="1:9" ht="33" customHeight="1">
      <c r="A91" s="45">
        <v>7</v>
      </c>
      <c r="B91" s="12" t="s">
        <v>334</v>
      </c>
      <c r="C91" s="69" t="s">
        <v>335</v>
      </c>
      <c r="D91" s="69"/>
      <c r="E91" s="13">
        <f>SUM(E92+E101)</f>
        <v>47032.9</v>
      </c>
      <c r="F91" s="13">
        <f>SUM(F92+F101)</f>
        <v>0</v>
      </c>
      <c r="G91" s="13">
        <f>SUM(G92+G101)</f>
        <v>0</v>
      </c>
      <c r="H91" s="13">
        <f>SUM(H92+H101)</f>
        <v>0</v>
      </c>
      <c r="I91" s="13">
        <f>SUM(I92+I101)</f>
        <v>47032.9</v>
      </c>
    </row>
    <row r="92" spans="1:9" ht="33.75" customHeight="1">
      <c r="A92" s="45"/>
      <c r="B92" s="26" t="s">
        <v>336</v>
      </c>
      <c r="C92" s="72" t="s">
        <v>337</v>
      </c>
      <c r="D92" s="72"/>
      <c r="E92" s="18">
        <f>SUM(E93+E95+E97+E99)</f>
        <v>41762.9</v>
      </c>
      <c r="F92" s="18">
        <f>SUM(F93+F95+F97+F99)</f>
        <v>0</v>
      </c>
      <c r="G92" s="18">
        <f>SUM(G93+G95+G97+G99)</f>
        <v>0</v>
      </c>
      <c r="H92" s="18">
        <f>SUM(H93+H95+H97+H99)</f>
        <v>0</v>
      </c>
      <c r="I92" s="18">
        <f>SUM(I93+I95+I97+I99)</f>
        <v>41762.9</v>
      </c>
    </row>
    <row r="93" spans="1:9" ht="34.5" customHeight="1">
      <c r="A93" s="45"/>
      <c r="B93" s="26" t="s">
        <v>272</v>
      </c>
      <c r="C93" s="72" t="s">
        <v>338</v>
      </c>
      <c r="D93" s="72"/>
      <c r="E93" s="18">
        <f>SUM(E94)</f>
        <v>4000</v>
      </c>
      <c r="F93" s="18">
        <f>SUM(F94)</f>
        <v>0</v>
      </c>
      <c r="G93" s="18">
        <f>SUM(G94)</f>
        <v>0</v>
      </c>
      <c r="H93" s="18">
        <f>SUM(H94)</f>
        <v>0</v>
      </c>
      <c r="I93" s="18">
        <f aca="true" t="shared" si="10" ref="I93:I100">SUM(E93+F93)</f>
        <v>4000</v>
      </c>
    </row>
    <row r="94" spans="1:9" ht="31.5" customHeight="1">
      <c r="A94" s="45"/>
      <c r="B94" s="75" t="s">
        <v>339</v>
      </c>
      <c r="C94" s="72" t="s">
        <v>338</v>
      </c>
      <c r="D94" s="72" t="s">
        <v>340</v>
      </c>
      <c r="E94" s="18">
        <v>4000</v>
      </c>
      <c r="F94" s="73">
        <f>SUM(G94+H94)</f>
        <v>0</v>
      </c>
      <c r="G94" s="73">
        <v>0</v>
      </c>
      <c r="H94" s="73">
        <v>0</v>
      </c>
      <c r="I94" s="73">
        <f t="shared" si="10"/>
        <v>4000</v>
      </c>
    </row>
    <row r="95" spans="1:9" ht="32.25" customHeight="1">
      <c r="A95" s="45"/>
      <c r="B95" s="26" t="s">
        <v>341</v>
      </c>
      <c r="C95" s="72" t="s">
        <v>342</v>
      </c>
      <c r="D95" s="72"/>
      <c r="E95" s="18">
        <f>SUM(E96)</f>
        <v>12258.4</v>
      </c>
      <c r="F95" s="18">
        <f>SUM(F96)</f>
        <v>-80</v>
      </c>
      <c r="G95" s="18">
        <f>SUM(G96)</f>
        <v>-80</v>
      </c>
      <c r="H95" s="18">
        <f>SUM(H96)</f>
        <v>0</v>
      </c>
      <c r="I95" s="73">
        <f t="shared" si="10"/>
        <v>12178.4</v>
      </c>
    </row>
    <row r="96" spans="1:9" ht="12.75">
      <c r="A96" s="45"/>
      <c r="B96" s="26" t="s">
        <v>243</v>
      </c>
      <c r="C96" s="72" t="s">
        <v>342</v>
      </c>
      <c r="D96" s="72" t="s">
        <v>244</v>
      </c>
      <c r="E96" s="18">
        <v>12258.4</v>
      </c>
      <c r="F96" s="73">
        <f>SUM(G96+H96)</f>
        <v>-80</v>
      </c>
      <c r="G96" s="73">
        <v>-80</v>
      </c>
      <c r="H96" s="73">
        <v>0</v>
      </c>
      <c r="I96" s="73">
        <f t="shared" si="10"/>
        <v>12178.4</v>
      </c>
    </row>
    <row r="97" spans="1:9" ht="12.75">
      <c r="A97" s="45"/>
      <c r="B97" s="26" t="s">
        <v>343</v>
      </c>
      <c r="C97" s="72" t="s">
        <v>344</v>
      </c>
      <c r="D97" s="72"/>
      <c r="E97" s="18">
        <f>SUM(E98)</f>
        <v>22754.5</v>
      </c>
      <c r="F97" s="18">
        <f>SUM(F98)</f>
        <v>0</v>
      </c>
      <c r="G97" s="18">
        <f>SUM(G98)</f>
        <v>0</v>
      </c>
      <c r="H97" s="18">
        <f>SUM(H98)</f>
        <v>0</v>
      </c>
      <c r="I97" s="73">
        <f t="shared" si="10"/>
        <v>22754.5</v>
      </c>
    </row>
    <row r="98" spans="1:9" ht="12.75">
      <c r="A98" s="45"/>
      <c r="B98" s="26" t="s">
        <v>243</v>
      </c>
      <c r="C98" s="72" t="s">
        <v>344</v>
      </c>
      <c r="D98" s="72" t="s">
        <v>244</v>
      </c>
      <c r="E98" s="18">
        <v>22754.5</v>
      </c>
      <c r="F98" s="73">
        <f>SUM(G98+H98)</f>
        <v>0</v>
      </c>
      <c r="G98" s="73">
        <v>0</v>
      </c>
      <c r="H98" s="73">
        <v>0</v>
      </c>
      <c r="I98" s="73">
        <f t="shared" si="10"/>
        <v>22754.5</v>
      </c>
    </row>
    <row r="99" spans="1:9" ht="29.25" customHeight="1">
      <c r="A99" s="45"/>
      <c r="B99" s="26" t="s">
        <v>345</v>
      </c>
      <c r="C99" s="72" t="s">
        <v>346</v>
      </c>
      <c r="D99" s="72"/>
      <c r="E99" s="18">
        <f>SUM(E100)</f>
        <v>2750</v>
      </c>
      <c r="F99" s="18">
        <f>SUM(F100)</f>
        <v>80</v>
      </c>
      <c r="G99" s="18">
        <f>SUM(G100)</f>
        <v>80</v>
      </c>
      <c r="H99" s="18">
        <f>SUM(H100)</f>
        <v>0</v>
      </c>
      <c r="I99" s="73">
        <f t="shared" si="10"/>
        <v>2830</v>
      </c>
    </row>
    <row r="100" spans="1:9" ht="12.75">
      <c r="A100" s="45"/>
      <c r="B100" s="26" t="s">
        <v>243</v>
      </c>
      <c r="C100" s="72" t="s">
        <v>346</v>
      </c>
      <c r="D100" s="72" t="s">
        <v>244</v>
      </c>
      <c r="E100" s="18">
        <v>2750</v>
      </c>
      <c r="F100" s="73">
        <f>SUM(G100+H100)</f>
        <v>80</v>
      </c>
      <c r="G100" s="73">
        <v>80</v>
      </c>
      <c r="H100" s="73">
        <v>0</v>
      </c>
      <c r="I100" s="73">
        <f t="shared" si="10"/>
        <v>2830</v>
      </c>
    </row>
    <row r="101" spans="1:9" ht="18.75" customHeight="1">
      <c r="A101" s="45"/>
      <c r="B101" s="26" t="s">
        <v>347</v>
      </c>
      <c r="C101" s="72" t="s">
        <v>348</v>
      </c>
      <c r="D101" s="72"/>
      <c r="E101" s="18">
        <f>SUM(E103)</f>
        <v>5270</v>
      </c>
      <c r="F101" s="73">
        <f>SUM(G101+H101)</f>
        <v>0</v>
      </c>
      <c r="G101" s="73">
        <f>SUM(G103)</f>
        <v>0</v>
      </c>
      <c r="H101" s="73">
        <f>SUM(H103)</f>
        <v>0</v>
      </c>
      <c r="I101" s="73">
        <f>SUM(I103)</f>
        <v>5270</v>
      </c>
    </row>
    <row r="102" spans="1:9" ht="12.75">
      <c r="A102" s="45"/>
      <c r="B102" s="26" t="s">
        <v>349</v>
      </c>
      <c r="C102" s="72" t="s">
        <v>350</v>
      </c>
      <c r="D102" s="72"/>
      <c r="E102" s="18">
        <f>SUM(E103)</f>
        <v>5270</v>
      </c>
      <c r="F102" s="18">
        <f>SUM(F103)</f>
        <v>0</v>
      </c>
      <c r="G102" s="18">
        <f>SUM(G103)</f>
        <v>0</v>
      </c>
      <c r="H102" s="18">
        <f>SUM(H103)</f>
        <v>0</v>
      </c>
      <c r="I102" s="73">
        <f>SUM(E102+F102)</f>
        <v>5270</v>
      </c>
    </row>
    <row r="103" spans="1:9" ht="12.75">
      <c r="A103" s="45"/>
      <c r="B103" s="26" t="s">
        <v>243</v>
      </c>
      <c r="C103" s="72" t="s">
        <v>350</v>
      </c>
      <c r="D103" s="72" t="s">
        <v>244</v>
      </c>
      <c r="E103" s="18">
        <v>5270</v>
      </c>
      <c r="F103" s="73">
        <f>SUM(G103+H103)</f>
        <v>0</v>
      </c>
      <c r="G103" s="73">
        <v>0</v>
      </c>
      <c r="H103" s="73">
        <v>0</v>
      </c>
      <c r="I103" s="73">
        <f>SUM(E103+F103)</f>
        <v>5270</v>
      </c>
    </row>
    <row r="104" spans="1:9" ht="12.75">
      <c r="A104" s="45">
        <v>8</v>
      </c>
      <c r="B104" s="12" t="s">
        <v>351</v>
      </c>
      <c r="C104" s="69" t="s">
        <v>352</v>
      </c>
      <c r="D104" s="72"/>
      <c r="E104" s="13">
        <f>SUM(E105)</f>
        <v>646</v>
      </c>
      <c r="F104" s="13">
        <f aca="true" t="shared" si="11" ref="F104:I105">SUM(F105)</f>
        <v>0</v>
      </c>
      <c r="G104" s="13">
        <f t="shared" si="11"/>
        <v>0</v>
      </c>
      <c r="H104" s="13">
        <f t="shared" si="11"/>
        <v>0</v>
      </c>
      <c r="I104" s="13">
        <f t="shared" si="11"/>
        <v>646</v>
      </c>
    </row>
    <row r="105" spans="1:9" ht="12.75">
      <c r="A105" s="45"/>
      <c r="B105" s="26" t="s">
        <v>353</v>
      </c>
      <c r="C105" s="72" t="s">
        <v>354</v>
      </c>
      <c r="D105" s="72"/>
      <c r="E105" s="18">
        <f>SUM(E106)</f>
        <v>646</v>
      </c>
      <c r="F105" s="18">
        <f t="shared" si="11"/>
        <v>0</v>
      </c>
      <c r="G105" s="18">
        <f t="shared" si="11"/>
        <v>0</v>
      </c>
      <c r="H105" s="18">
        <f t="shared" si="11"/>
        <v>0</v>
      </c>
      <c r="I105" s="18">
        <f t="shared" si="11"/>
        <v>646</v>
      </c>
    </row>
    <row r="106" spans="1:9" ht="12.75">
      <c r="A106" s="45"/>
      <c r="B106" s="26" t="s">
        <v>355</v>
      </c>
      <c r="C106" s="72" t="s">
        <v>356</v>
      </c>
      <c r="D106" s="72"/>
      <c r="E106" s="18">
        <f>SUM(E107)</f>
        <v>646</v>
      </c>
      <c r="F106" s="18">
        <f>SUM(F107)</f>
        <v>0</v>
      </c>
      <c r="G106" s="18">
        <f>SUM(G107)</f>
        <v>0</v>
      </c>
      <c r="H106" s="18">
        <f>SUM(H107)</f>
        <v>0</v>
      </c>
      <c r="I106" s="73">
        <f>SUM(E106+F106)</f>
        <v>646</v>
      </c>
    </row>
    <row r="107" spans="1:9" ht="12.75">
      <c r="A107" s="45"/>
      <c r="B107" s="26" t="s">
        <v>243</v>
      </c>
      <c r="C107" s="72" t="s">
        <v>356</v>
      </c>
      <c r="D107" s="72" t="s">
        <v>244</v>
      </c>
      <c r="E107" s="18">
        <v>646</v>
      </c>
      <c r="F107" s="73">
        <f>SUM(G107+H107)</f>
        <v>0</v>
      </c>
      <c r="G107" s="73">
        <v>0</v>
      </c>
      <c r="H107" s="73">
        <v>0</v>
      </c>
      <c r="I107" s="73">
        <f>SUM(E107+F107)</f>
        <v>646</v>
      </c>
    </row>
    <row r="108" spans="1:9" ht="47.25" customHeight="1">
      <c r="A108" s="111">
        <v>9</v>
      </c>
      <c r="B108" s="112" t="s">
        <v>357</v>
      </c>
      <c r="C108" s="69" t="s">
        <v>358</v>
      </c>
      <c r="D108" s="69"/>
      <c r="E108" s="13">
        <f>SUM(E109)</f>
        <v>80</v>
      </c>
      <c r="F108" s="13">
        <f>SUM(F109)</f>
        <v>0</v>
      </c>
      <c r="G108" s="13">
        <f>SUM(G109)</f>
        <v>0</v>
      </c>
      <c r="H108" s="13">
        <f>SUM(H109)</f>
        <v>0</v>
      </c>
      <c r="I108" s="13">
        <f>SUM(I109)</f>
        <v>80</v>
      </c>
    </row>
    <row r="109" spans="1:9" ht="12.75">
      <c r="A109" s="110"/>
      <c r="B109" s="113" t="s">
        <v>359</v>
      </c>
      <c r="C109" s="72" t="s">
        <v>360</v>
      </c>
      <c r="D109" s="72"/>
      <c r="E109" s="114">
        <f>SUM(E110+E113)</f>
        <v>80</v>
      </c>
      <c r="F109" s="114">
        <f>SUM(F110+F113)</f>
        <v>0</v>
      </c>
      <c r="G109" s="114">
        <f>SUM(G110+G113)</f>
        <v>0</v>
      </c>
      <c r="H109" s="114">
        <f>SUM(H110+H113)</f>
        <v>0</v>
      </c>
      <c r="I109" s="114">
        <f>SUM(I110+I113)</f>
        <v>80</v>
      </c>
    </row>
    <row r="110" spans="1:11" ht="48" customHeight="1">
      <c r="A110" s="110"/>
      <c r="B110" s="113" t="s">
        <v>361</v>
      </c>
      <c r="C110" s="72" t="s">
        <v>362</v>
      </c>
      <c r="D110" s="72"/>
      <c r="E110" s="114">
        <f>SUM(E111)</f>
        <v>50</v>
      </c>
      <c r="F110" s="115">
        <f>SUM(F111)</f>
        <v>0</v>
      </c>
      <c r="G110" s="115">
        <f>SUM(G111)</f>
        <v>0</v>
      </c>
      <c r="H110" s="115">
        <f>SUM(H111)</f>
        <v>0</v>
      </c>
      <c r="I110" s="115">
        <f>SUM(I111)</f>
        <v>50</v>
      </c>
      <c r="K110" s="26"/>
    </row>
    <row r="111" spans="1:9" ht="12.75">
      <c r="A111" s="110"/>
      <c r="B111" s="26" t="s">
        <v>243</v>
      </c>
      <c r="C111" s="72" t="s">
        <v>363</v>
      </c>
      <c r="D111" s="72" t="s">
        <v>244</v>
      </c>
      <c r="E111" s="18">
        <v>50</v>
      </c>
      <c r="F111" s="73">
        <f>SUM(G111+H111)</f>
        <v>0</v>
      </c>
      <c r="G111" s="73">
        <v>0</v>
      </c>
      <c r="H111" s="73"/>
      <c r="I111" s="73">
        <v>50</v>
      </c>
    </row>
    <row r="112" spans="1:9" ht="63" customHeight="1">
      <c r="A112" s="110"/>
      <c r="B112" s="26" t="s">
        <v>364</v>
      </c>
      <c r="C112" s="72" t="s">
        <v>365</v>
      </c>
      <c r="D112" s="72"/>
      <c r="E112" s="18">
        <f>SUM(E113)</f>
        <v>30</v>
      </c>
      <c r="F112" s="18">
        <f>SUM(F113)</f>
        <v>0</v>
      </c>
      <c r="G112" s="18">
        <f>SUM(G113)</f>
        <v>0</v>
      </c>
      <c r="H112" s="18">
        <f>SUM(H113)</f>
        <v>0</v>
      </c>
      <c r="I112" s="18">
        <f>SUM(I113)</f>
        <v>30</v>
      </c>
    </row>
    <row r="113" spans="1:9" ht="62.25" customHeight="1">
      <c r="A113" s="110"/>
      <c r="B113" s="26" t="s">
        <v>366</v>
      </c>
      <c r="C113" s="72" t="s">
        <v>367</v>
      </c>
      <c r="D113" s="72"/>
      <c r="E113" s="18">
        <f>SUM(E114)</f>
        <v>30</v>
      </c>
      <c r="F113" s="73">
        <f>SUM(G113+H113)</f>
        <v>0</v>
      </c>
      <c r="G113" s="73">
        <f>SUM(G114)</f>
        <v>0</v>
      </c>
      <c r="H113" s="73"/>
      <c r="I113" s="73">
        <f>SUM(E113+F113)</f>
        <v>30</v>
      </c>
    </row>
    <row r="114" spans="1:9" ht="12.75">
      <c r="A114" s="110"/>
      <c r="B114" s="26" t="s">
        <v>245</v>
      </c>
      <c r="C114" s="72" t="s">
        <v>367</v>
      </c>
      <c r="D114" s="72" t="s">
        <v>246</v>
      </c>
      <c r="E114" s="18">
        <v>30</v>
      </c>
      <c r="F114" s="73">
        <f>SUM(G114+H114)</f>
        <v>0</v>
      </c>
      <c r="G114" s="73">
        <v>0</v>
      </c>
      <c r="H114" s="73"/>
      <c r="I114" s="73">
        <v>30</v>
      </c>
    </row>
    <row r="115" spans="1:10" ht="45.75" customHeight="1">
      <c r="A115" s="111">
        <v>10</v>
      </c>
      <c r="B115" s="12" t="s">
        <v>368</v>
      </c>
      <c r="C115" s="69" t="s">
        <v>369</v>
      </c>
      <c r="D115" s="69"/>
      <c r="E115" s="13">
        <f>SUM(E116+E120+E123)</f>
        <v>1064.9</v>
      </c>
      <c r="F115" s="13">
        <f>SUM(F116+F120+F123)</f>
        <v>0</v>
      </c>
      <c r="G115" s="13">
        <f>SUM(G116+G120+G123)</f>
        <v>0</v>
      </c>
      <c r="H115" s="13">
        <f>SUM(H116+H120+H123)</f>
        <v>0</v>
      </c>
      <c r="I115" s="13">
        <f>SUM(I116+I120+I123)</f>
        <v>1064.9</v>
      </c>
      <c r="J115" s="18"/>
    </row>
    <row r="116" spans="1:10" ht="32.25" customHeight="1">
      <c r="A116" s="111"/>
      <c r="B116" s="26" t="s">
        <v>370</v>
      </c>
      <c r="C116" s="72" t="s">
        <v>371</v>
      </c>
      <c r="D116" s="72"/>
      <c r="E116" s="18">
        <f>SUM(E117)</f>
        <v>439.1</v>
      </c>
      <c r="F116" s="18">
        <f>SUM(F117)</f>
        <v>0</v>
      </c>
      <c r="G116" s="18">
        <f>SUM(G117)</f>
        <v>0</v>
      </c>
      <c r="H116" s="18">
        <f>SUM(H117)</f>
        <v>0</v>
      </c>
      <c r="I116" s="18">
        <f>SUM(I117)</f>
        <v>439.1</v>
      </c>
      <c r="J116" s="18"/>
    </row>
    <row r="117" spans="1:9" ht="31.5" customHeight="1">
      <c r="A117" s="110"/>
      <c r="B117" s="26" t="s">
        <v>372</v>
      </c>
      <c r="C117" s="72" t="s">
        <v>373</v>
      </c>
      <c r="D117" s="72"/>
      <c r="E117" s="18">
        <v>439.1</v>
      </c>
      <c r="F117" s="18">
        <f>SUM(F118+F119)</f>
        <v>0</v>
      </c>
      <c r="G117" s="18">
        <v>0</v>
      </c>
      <c r="H117" s="18">
        <f>SUM(H118+H119)</f>
        <v>0</v>
      </c>
      <c r="I117" s="18">
        <f>SUM(I118+I119)</f>
        <v>439.1</v>
      </c>
    </row>
    <row r="118" spans="1:9" ht="12.75">
      <c r="A118" s="110"/>
      <c r="B118" s="75" t="s">
        <v>255</v>
      </c>
      <c r="C118" s="106" t="s">
        <v>373</v>
      </c>
      <c r="D118" s="72" t="s">
        <v>256</v>
      </c>
      <c r="E118" s="18">
        <v>141.1</v>
      </c>
      <c r="F118" s="73">
        <f>SUM(G118)</f>
        <v>0</v>
      </c>
      <c r="G118" s="73">
        <v>0</v>
      </c>
      <c r="H118" s="73"/>
      <c r="I118" s="73">
        <f>SUM(E118+F118)</f>
        <v>141.1</v>
      </c>
    </row>
    <row r="119" spans="1:9" ht="12.75">
      <c r="A119" s="110"/>
      <c r="B119" s="26" t="s">
        <v>243</v>
      </c>
      <c r="C119" s="72" t="s">
        <v>373</v>
      </c>
      <c r="D119" s="72" t="s">
        <v>244</v>
      </c>
      <c r="E119" s="18">
        <v>298</v>
      </c>
      <c r="F119" s="73">
        <f>SUM(G119+H119)</f>
        <v>0</v>
      </c>
      <c r="G119" s="73">
        <v>0</v>
      </c>
      <c r="H119" s="73">
        <v>0</v>
      </c>
      <c r="I119" s="73">
        <f>SUM(E119+F119)</f>
        <v>298</v>
      </c>
    </row>
    <row r="120" spans="1:9" ht="12.75">
      <c r="A120" s="110"/>
      <c r="B120" s="26" t="s">
        <v>374</v>
      </c>
      <c r="C120" s="72" t="s">
        <v>375</v>
      </c>
      <c r="D120" s="72"/>
      <c r="E120" s="18">
        <f aca="true" t="shared" si="12" ref="E120:I121">SUM(E121)</f>
        <v>625.8</v>
      </c>
      <c r="F120" s="18">
        <f t="shared" si="12"/>
        <v>0</v>
      </c>
      <c r="G120" s="18">
        <f t="shared" si="12"/>
        <v>0</v>
      </c>
      <c r="H120" s="18">
        <f t="shared" si="12"/>
        <v>0</v>
      </c>
      <c r="I120" s="18">
        <f t="shared" si="12"/>
        <v>625.8</v>
      </c>
    </row>
    <row r="121" spans="1:9" ht="12.75">
      <c r="A121" s="110"/>
      <c r="B121" s="26" t="s">
        <v>376</v>
      </c>
      <c r="C121" s="72" t="s">
        <v>377</v>
      </c>
      <c r="D121" s="72"/>
      <c r="E121" s="18">
        <f t="shared" si="12"/>
        <v>625.8</v>
      </c>
      <c r="F121" s="18">
        <f t="shared" si="12"/>
        <v>0</v>
      </c>
      <c r="G121" s="18">
        <f t="shared" si="12"/>
        <v>0</v>
      </c>
      <c r="H121" s="18">
        <f t="shared" si="12"/>
        <v>0</v>
      </c>
      <c r="I121" s="18">
        <f t="shared" si="12"/>
        <v>625.8</v>
      </c>
    </row>
    <row r="122" spans="1:9" ht="12.75">
      <c r="A122" s="110"/>
      <c r="B122" s="75" t="s">
        <v>255</v>
      </c>
      <c r="C122" s="106" t="s">
        <v>377</v>
      </c>
      <c r="D122" s="72" t="s">
        <v>256</v>
      </c>
      <c r="E122" s="18">
        <v>625.8</v>
      </c>
      <c r="F122" s="73">
        <f>SUM(G122)</f>
        <v>0</v>
      </c>
      <c r="G122" s="73">
        <v>0</v>
      </c>
      <c r="H122" s="73"/>
      <c r="I122" s="73">
        <f>SUM(E122+F122)</f>
        <v>625.8</v>
      </c>
    </row>
    <row r="123" spans="1:9" ht="0.75" customHeight="1" hidden="1">
      <c r="A123" s="110"/>
      <c r="B123" s="75" t="s">
        <v>378</v>
      </c>
      <c r="C123" s="106" t="s">
        <v>379</v>
      </c>
      <c r="D123" s="72"/>
      <c r="E123" s="18">
        <f aca="true" t="shared" si="13" ref="E123:I124">SUM(E124)</f>
        <v>0</v>
      </c>
      <c r="F123" s="18">
        <f t="shared" si="13"/>
        <v>0</v>
      </c>
      <c r="G123" s="18">
        <f t="shared" si="13"/>
        <v>0</v>
      </c>
      <c r="H123" s="18">
        <f t="shared" si="13"/>
        <v>0</v>
      </c>
      <c r="I123" s="18">
        <f t="shared" si="13"/>
        <v>0</v>
      </c>
    </row>
    <row r="124" spans="1:9" ht="31.5" customHeight="1" hidden="1">
      <c r="A124" s="110"/>
      <c r="B124" s="75" t="s">
        <v>380</v>
      </c>
      <c r="C124" s="106" t="s">
        <v>381</v>
      </c>
      <c r="D124" s="72"/>
      <c r="E124" s="18">
        <f t="shared" si="13"/>
        <v>0</v>
      </c>
      <c r="F124" s="18">
        <f t="shared" si="13"/>
        <v>0</v>
      </c>
      <c r="G124" s="18">
        <f t="shared" si="13"/>
        <v>0</v>
      </c>
      <c r="H124" s="18">
        <f t="shared" si="13"/>
        <v>0</v>
      </c>
      <c r="I124" s="18">
        <f t="shared" si="13"/>
        <v>0</v>
      </c>
    </row>
    <row r="125" spans="1:9" ht="31.5" customHeight="1" hidden="1">
      <c r="A125" s="110"/>
      <c r="B125" s="26" t="s">
        <v>243</v>
      </c>
      <c r="C125" s="106" t="s">
        <v>381</v>
      </c>
      <c r="D125" s="72" t="s">
        <v>244</v>
      </c>
      <c r="E125" s="18">
        <v>0</v>
      </c>
      <c r="F125" s="73">
        <f>SUM(G125)</f>
        <v>0</v>
      </c>
      <c r="G125" s="73">
        <v>0</v>
      </c>
      <c r="H125" s="73" t="s">
        <v>9</v>
      </c>
      <c r="I125" s="73">
        <f>SUM(E125+F125)</f>
        <v>0</v>
      </c>
    </row>
    <row r="126" spans="1:9" ht="34.5" customHeight="1">
      <c r="A126" s="111">
        <v>11</v>
      </c>
      <c r="B126" s="12" t="s">
        <v>382</v>
      </c>
      <c r="C126" s="69" t="s">
        <v>383</v>
      </c>
      <c r="D126" s="69"/>
      <c r="E126" s="13">
        <f>SUM(E127)</f>
        <v>15038.7</v>
      </c>
      <c r="F126" s="13">
        <f>SUM(F127)</f>
        <v>220.3</v>
      </c>
      <c r="G126" s="13">
        <f>SUM(G127)</f>
        <v>-270.3</v>
      </c>
      <c r="H126" s="13">
        <f>SUM(H127)</f>
        <v>490.6</v>
      </c>
      <c r="I126" s="13">
        <f>SUM(I127)</f>
        <v>15259</v>
      </c>
    </row>
    <row r="127" spans="1:9" ht="29.25" customHeight="1">
      <c r="A127" s="110"/>
      <c r="B127" s="26" t="s">
        <v>384</v>
      </c>
      <c r="C127" s="72" t="s">
        <v>385</v>
      </c>
      <c r="D127" s="72"/>
      <c r="E127" s="18">
        <f>SUM(E130)</f>
        <v>15038.7</v>
      </c>
      <c r="F127" s="18">
        <f>SUM(F130+F132)</f>
        <v>220.3</v>
      </c>
      <c r="G127" s="18">
        <f>SUM(G130+G132)</f>
        <v>-270.3</v>
      </c>
      <c r="H127" s="18">
        <f>SUM(H130+H132)</f>
        <v>490.6</v>
      </c>
      <c r="I127" s="18">
        <f>SUM(E127+F127)</f>
        <v>15259</v>
      </c>
    </row>
    <row r="128" spans="1:9" ht="32.25" customHeight="1" hidden="1">
      <c r="A128" s="110"/>
      <c r="B128" s="26" t="s">
        <v>386</v>
      </c>
      <c r="C128" s="72" t="s">
        <v>387</v>
      </c>
      <c r="D128" s="72"/>
      <c r="E128" s="18">
        <f>SUM(E129)</f>
        <v>1050</v>
      </c>
      <c r="F128" s="18">
        <f>SUM(F129)</f>
        <v>-1050</v>
      </c>
      <c r="G128" s="18">
        <f>SUM(G129)</f>
        <v>-1050</v>
      </c>
      <c r="H128" s="18">
        <f>SUM(H129)</f>
        <v>0</v>
      </c>
      <c r="I128" s="18">
        <f>SUM(I129)</f>
        <v>0</v>
      </c>
    </row>
    <row r="129" spans="1:9" ht="31.5" customHeight="1" hidden="1">
      <c r="A129" s="110"/>
      <c r="B129" s="26" t="s">
        <v>243</v>
      </c>
      <c r="C129" s="72" t="s">
        <v>388</v>
      </c>
      <c r="D129" s="72" t="s">
        <v>244</v>
      </c>
      <c r="E129" s="18">
        <v>1050</v>
      </c>
      <c r="F129" s="73">
        <f>SUM(G129)</f>
        <v>-1050</v>
      </c>
      <c r="G129" s="73">
        <v>-1050</v>
      </c>
      <c r="H129" s="73">
        <v>0</v>
      </c>
      <c r="I129" s="73">
        <f>SUM(E129+F129)</f>
        <v>0</v>
      </c>
    </row>
    <row r="130" spans="1:9" ht="33" customHeight="1">
      <c r="A130" s="110"/>
      <c r="B130" s="26" t="s">
        <v>389</v>
      </c>
      <c r="C130" s="72" t="s">
        <v>390</v>
      </c>
      <c r="D130" s="72"/>
      <c r="E130" s="18">
        <f>SUM(E131)</f>
        <v>15038.7</v>
      </c>
      <c r="F130" s="18">
        <f>SUM(F131)</f>
        <v>-270.3</v>
      </c>
      <c r="G130" s="18">
        <f>SUM(G131)</f>
        <v>-270.3</v>
      </c>
      <c r="H130" s="18">
        <f>SUM(H131)</f>
        <v>0</v>
      </c>
      <c r="I130" s="18">
        <f>SUM(I131)</f>
        <v>14768.400000000001</v>
      </c>
    </row>
    <row r="131" spans="1:9" ht="32.25" customHeight="1">
      <c r="A131" s="110"/>
      <c r="B131" s="26" t="s">
        <v>243</v>
      </c>
      <c r="C131" s="72" t="s">
        <v>391</v>
      </c>
      <c r="D131" s="72" t="s">
        <v>244</v>
      </c>
      <c r="E131" s="18">
        <v>15038.7</v>
      </c>
      <c r="F131" s="73">
        <f>SUM(G131)</f>
        <v>-270.3</v>
      </c>
      <c r="G131" s="73">
        <v>-270.3</v>
      </c>
      <c r="H131" s="73">
        <v>0</v>
      </c>
      <c r="I131" s="73">
        <f>SUM(E131+F131)</f>
        <v>14768.400000000001</v>
      </c>
    </row>
    <row r="132" spans="1:9" ht="12.75">
      <c r="A132" s="110"/>
      <c r="B132" s="26" t="s">
        <v>392</v>
      </c>
      <c r="C132" s="72" t="s">
        <v>393</v>
      </c>
      <c r="D132" s="72"/>
      <c r="E132" s="18">
        <f>SUM(E133)</f>
        <v>0</v>
      </c>
      <c r="F132" s="18">
        <f>SUM(F133)</f>
        <v>490.6</v>
      </c>
      <c r="G132" s="18">
        <f>SUM(G133)</f>
        <v>0</v>
      </c>
      <c r="H132" s="18">
        <f>SUM(H133)</f>
        <v>490.6</v>
      </c>
      <c r="I132" s="73">
        <f>SUM(E132+F132)</f>
        <v>490.6</v>
      </c>
    </row>
    <row r="133" spans="1:10" ht="12.75">
      <c r="A133" s="110"/>
      <c r="B133" s="26" t="s">
        <v>243</v>
      </c>
      <c r="C133" s="72" t="s">
        <v>393</v>
      </c>
      <c r="D133" s="72" t="s">
        <v>244</v>
      </c>
      <c r="E133" s="18">
        <v>0</v>
      </c>
      <c r="F133" s="73">
        <f>SUM(G133+H133)</f>
        <v>490.6</v>
      </c>
      <c r="G133" s="73">
        <v>0</v>
      </c>
      <c r="H133" s="73">
        <v>490.6</v>
      </c>
      <c r="I133" s="73">
        <f>SUM(E133+F133)</f>
        <v>490.6</v>
      </c>
      <c r="J133" s="116"/>
    </row>
    <row r="134" spans="1:9" ht="0.75" customHeight="1">
      <c r="A134" s="110"/>
      <c r="B134" s="26" t="s">
        <v>394</v>
      </c>
      <c r="C134" s="72" t="s">
        <v>395</v>
      </c>
      <c r="D134" s="72"/>
      <c r="E134" s="18">
        <f>SUM(E135)</f>
        <v>0</v>
      </c>
      <c r="F134" s="18">
        <f>SUM(F135)</f>
        <v>0</v>
      </c>
      <c r="G134" s="18">
        <f>SUM(G135)</f>
        <v>0</v>
      </c>
      <c r="H134" s="18">
        <f>SUM(H135)</f>
        <v>0</v>
      </c>
      <c r="I134" s="18">
        <f>SUM(I135)</f>
        <v>0</v>
      </c>
    </row>
    <row r="135" spans="1:9" ht="12.75" hidden="1">
      <c r="A135" s="110"/>
      <c r="B135" s="26" t="s">
        <v>243</v>
      </c>
      <c r="C135" s="72" t="s">
        <v>395</v>
      </c>
      <c r="D135" s="72" t="s">
        <v>244</v>
      </c>
      <c r="E135" s="18">
        <v>0</v>
      </c>
      <c r="F135" s="73">
        <f>SUM(G135)</f>
        <v>0</v>
      </c>
      <c r="G135" s="73">
        <v>0</v>
      </c>
      <c r="H135" s="73"/>
      <c r="I135" s="73">
        <f>SUM(E135+F135)</f>
        <v>0</v>
      </c>
    </row>
    <row r="136" spans="1:9" ht="12.75" hidden="1">
      <c r="A136" s="110"/>
      <c r="B136" s="26" t="s">
        <v>396</v>
      </c>
      <c r="C136" s="72" t="s">
        <v>397</v>
      </c>
      <c r="D136" s="72"/>
      <c r="E136" s="18">
        <f>SUM(E137)</f>
        <v>0</v>
      </c>
      <c r="F136" s="18">
        <f>SUM(F137)</f>
        <v>0</v>
      </c>
      <c r="G136" s="18">
        <f>SUM(G137)</f>
        <v>0</v>
      </c>
      <c r="H136" s="18">
        <f>SUM(H137)</f>
        <v>0</v>
      </c>
      <c r="I136" s="18">
        <f>SUM(I137)</f>
        <v>0</v>
      </c>
    </row>
    <row r="137" spans="1:11" ht="12.75" hidden="1">
      <c r="A137" s="110"/>
      <c r="B137" s="26" t="s">
        <v>243</v>
      </c>
      <c r="C137" s="72" t="s">
        <v>397</v>
      </c>
      <c r="D137" s="72" t="s">
        <v>244</v>
      </c>
      <c r="E137" s="18">
        <v>0</v>
      </c>
      <c r="F137" s="73">
        <f>SUM(G137)</f>
        <v>0</v>
      </c>
      <c r="G137" s="73">
        <v>0</v>
      </c>
      <c r="H137" s="73"/>
      <c r="I137" s="73">
        <f>SUM(E137+F137)</f>
        <v>0</v>
      </c>
      <c r="K137" s="116"/>
    </row>
    <row r="138" spans="1:9" ht="12.75" hidden="1">
      <c r="A138" s="110"/>
      <c r="B138" s="26" t="s">
        <v>398</v>
      </c>
      <c r="C138" s="72" t="s">
        <v>399</v>
      </c>
      <c r="D138" s="72"/>
      <c r="E138" s="18">
        <f>SUM(E139)</f>
        <v>0</v>
      </c>
      <c r="F138" s="18">
        <f>SUM(F139)</f>
        <v>0</v>
      </c>
      <c r="G138" s="18">
        <f>SUM(G139)</f>
        <v>0</v>
      </c>
      <c r="H138" s="18">
        <f>SUM(H139)</f>
        <v>0</v>
      </c>
      <c r="I138" s="18">
        <f>SUM(I139)</f>
        <v>0</v>
      </c>
    </row>
    <row r="139" spans="1:9" ht="12.75" hidden="1">
      <c r="A139" s="110"/>
      <c r="B139" s="26" t="s">
        <v>243</v>
      </c>
      <c r="C139" s="72" t="s">
        <v>399</v>
      </c>
      <c r="D139" s="72" t="s">
        <v>244</v>
      </c>
      <c r="E139" s="18">
        <v>0</v>
      </c>
      <c r="F139" s="73">
        <f>SUM(G139)</f>
        <v>0</v>
      </c>
      <c r="G139" s="73">
        <v>0</v>
      </c>
      <c r="H139" s="73"/>
      <c r="I139" s="73">
        <f>SUM(E139+F139)</f>
        <v>0</v>
      </c>
    </row>
    <row r="140" spans="1:9" ht="12.75">
      <c r="A140" s="45">
        <v>12</v>
      </c>
      <c r="B140" s="12" t="s">
        <v>400</v>
      </c>
      <c r="C140" s="69" t="s">
        <v>401</v>
      </c>
      <c r="D140" s="117"/>
      <c r="E140" s="13">
        <f>SUM(E141+E150)</f>
        <v>29105.6</v>
      </c>
      <c r="F140" s="13">
        <f>SUM(F141+F150)</f>
        <v>0</v>
      </c>
      <c r="G140" s="13">
        <f>SUM(G141+G150)</f>
        <v>0</v>
      </c>
      <c r="H140" s="13">
        <f>SUM(H141+H150)</f>
        <v>0</v>
      </c>
      <c r="I140" s="13">
        <f>SUM(I141+I150)</f>
        <v>29105.6</v>
      </c>
    </row>
    <row r="141" spans="1:9" ht="18.75" customHeight="1">
      <c r="A141" s="106"/>
      <c r="B141" s="26" t="s">
        <v>402</v>
      </c>
      <c r="C141" s="72" t="s">
        <v>403</v>
      </c>
      <c r="D141" s="72"/>
      <c r="E141" s="18">
        <f>SUM(E142+E144+E146+E148)</f>
        <v>28845.6</v>
      </c>
      <c r="F141" s="18">
        <f>SUM(G141+H141)</f>
        <v>0</v>
      </c>
      <c r="G141" s="18">
        <f>SUM(G142+G148+G144+G146)</f>
        <v>0</v>
      </c>
      <c r="H141" s="18">
        <f>SUM(H142)</f>
        <v>0</v>
      </c>
      <c r="I141" s="18">
        <f aca="true" t="shared" si="14" ref="I141:I147">SUM(E141+F141)</f>
        <v>28845.6</v>
      </c>
    </row>
    <row r="142" spans="1:9" ht="12.75">
      <c r="A142" s="106"/>
      <c r="B142" s="26" t="s">
        <v>404</v>
      </c>
      <c r="C142" s="72" t="s">
        <v>405</v>
      </c>
      <c r="D142" s="72"/>
      <c r="E142" s="18">
        <f>SUM(E143)</f>
        <v>8500</v>
      </c>
      <c r="F142" s="18">
        <f>SUM(F143)</f>
        <v>0</v>
      </c>
      <c r="G142" s="18">
        <f>SUM(G143)</f>
        <v>0</v>
      </c>
      <c r="H142" s="18">
        <f>SUM(H143)</f>
        <v>0</v>
      </c>
      <c r="I142" s="18">
        <f t="shared" si="14"/>
        <v>8500</v>
      </c>
    </row>
    <row r="143" spans="1:9" ht="12.75">
      <c r="A143" s="106"/>
      <c r="B143" s="26" t="s">
        <v>243</v>
      </c>
      <c r="C143" s="72" t="s">
        <v>405</v>
      </c>
      <c r="D143" s="72" t="s">
        <v>244</v>
      </c>
      <c r="E143" s="18">
        <v>8500</v>
      </c>
      <c r="F143" s="73">
        <f>SUM(G143+H143)</f>
        <v>0</v>
      </c>
      <c r="G143" s="73">
        <v>0</v>
      </c>
      <c r="H143" s="73">
        <v>0</v>
      </c>
      <c r="I143" s="18">
        <f t="shared" si="14"/>
        <v>8500</v>
      </c>
    </row>
    <row r="144" spans="1:9" ht="12.75">
      <c r="A144" s="106"/>
      <c r="B144" s="26" t="s">
        <v>406</v>
      </c>
      <c r="C144" s="72" t="s">
        <v>407</v>
      </c>
      <c r="D144" s="72"/>
      <c r="E144" s="18">
        <f>SUM(E145)</f>
        <v>5300</v>
      </c>
      <c r="F144" s="18">
        <f>SUM(F145)</f>
        <v>0</v>
      </c>
      <c r="G144" s="18">
        <f>SUM(G145)</f>
        <v>0</v>
      </c>
      <c r="H144" s="18">
        <f>SUM(H145)</f>
        <v>0</v>
      </c>
      <c r="I144" s="18">
        <f t="shared" si="14"/>
        <v>5300</v>
      </c>
    </row>
    <row r="145" spans="1:9" ht="12.75">
      <c r="A145" s="106"/>
      <c r="B145" s="26" t="s">
        <v>243</v>
      </c>
      <c r="C145" s="72" t="s">
        <v>407</v>
      </c>
      <c r="D145" s="72" t="s">
        <v>244</v>
      </c>
      <c r="E145" s="18">
        <v>5300</v>
      </c>
      <c r="F145" s="73">
        <f>SUM(G145+H145)</f>
        <v>0</v>
      </c>
      <c r="G145" s="73">
        <v>0</v>
      </c>
      <c r="H145" s="73">
        <v>0</v>
      </c>
      <c r="I145" s="18">
        <f t="shared" si="14"/>
        <v>5300</v>
      </c>
    </row>
    <row r="146" spans="1:9" ht="30" customHeight="1">
      <c r="A146" s="106"/>
      <c r="B146" s="26" t="s">
        <v>408</v>
      </c>
      <c r="C146" s="72" t="s">
        <v>409</v>
      </c>
      <c r="D146" s="72"/>
      <c r="E146" s="18">
        <f>SUM(E147)</f>
        <v>4250</v>
      </c>
      <c r="F146" s="18">
        <f>SUM(F147)</f>
        <v>0</v>
      </c>
      <c r="G146" s="18">
        <f>SUM(G147)</f>
        <v>0</v>
      </c>
      <c r="H146" s="18">
        <f>SUM(H147)</f>
        <v>0</v>
      </c>
      <c r="I146" s="18">
        <f t="shared" si="14"/>
        <v>4250</v>
      </c>
    </row>
    <row r="147" spans="1:9" ht="12.75">
      <c r="A147" s="106"/>
      <c r="B147" s="26" t="s">
        <v>243</v>
      </c>
      <c r="C147" s="72" t="s">
        <v>409</v>
      </c>
      <c r="D147" s="72" t="s">
        <v>244</v>
      </c>
      <c r="E147" s="18">
        <v>4250</v>
      </c>
      <c r="F147" s="73">
        <f>SUM(G147+H147)</f>
        <v>0</v>
      </c>
      <c r="G147" s="73">
        <v>0</v>
      </c>
      <c r="H147" s="73">
        <v>0</v>
      </c>
      <c r="I147" s="18">
        <f t="shared" si="14"/>
        <v>4250</v>
      </c>
    </row>
    <row r="148" spans="1:9" ht="32.25" customHeight="1">
      <c r="A148" s="106"/>
      <c r="B148" s="26" t="s">
        <v>410</v>
      </c>
      <c r="C148" s="72" t="s">
        <v>411</v>
      </c>
      <c r="D148" s="72"/>
      <c r="E148" s="18">
        <f>SUM(E149)</f>
        <v>10795.6</v>
      </c>
      <c r="F148" s="18">
        <f>SUM(F149)</f>
        <v>0</v>
      </c>
      <c r="G148" s="18">
        <f>SUM(G149)</f>
        <v>0</v>
      </c>
      <c r="H148" s="18">
        <f>SUM(H149)</f>
        <v>0</v>
      </c>
      <c r="I148" s="18">
        <f>SUM(I149)</f>
        <v>10795.6</v>
      </c>
    </row>
    <row r="149" spans="1:9" ht="30.75" customHeight="1">
      <c r="A149" s="106"/>
      <c r="B149" s="7" t="s">
        <v>339</v>
      </c>
      <c r="C149" s="72" t="s">
        <v>412</v>
      </c>
      <c r="D149" s="72" t="s">
        <v>340</v>
      </c>
      <c r="E149" s="18">
        <v>10795.6</v>
      </c>
      <c r="F149" s="73">
        <f>SUM(G149+H149)</f>
        <v>0</v>
      </c>
      <c r="G149" s="73">
        <v>0</v>
      </c>
      <c r="H149" s="73"/>
      <c r="I149" s="73">
        <f aca="true" t="shared" si="15" ref="I149:I156">SUM(E149+F149)</f>
        <v>10795.6</v>
      </c>
    </row>
    <row r="150" spans="1:9" ht="12.75">
      <c r="A150" s="106"/>
      <c r="B150" s="7" t="s">
        <v>413</v>
      </c>
      <c r="C150" s="72" t="s">
        <v>414</v>
      </c>
      <c r="D150" s="72"/>
      <c r="E150" s="18">
        <f>SUM(E151)</f>
        <v>260</v>
      </c>
      <c r="F150" s="18">
        <f aca="true" t="shared" si="16" ref="F150:H151">SUM(F151)</f>
        <v>0</v>
      </c>
      <c r="G150" s="18">
        <f t="shared" si="16"/>
        <v>0</v>
      </c>
      <c r="H150" s="18">
        <f t="shared" si="16"/>
        <v>0</v>
      </c>
      <c r="I150" s="18">
        <f t="shared" si="15"/>
        <v>260</v>
      </c>
    </row>
    <row r="151" spans="1:9" ht="19.5" customHeight="1">
      <c r="A151" s="106"/>
      <c r="B151" s="26" t="s">
        <v>415</v>
      </c>
      <c r="C151" s="72" t="s">
        <v>416</v>
      </c>
      <c r="D151" s="72"/>
      <c r="E151" s="18">
        <f>SUM(E152)</f>
        <v>260</v>
      </c>
      <c r="F151" s="18">
        <f t="shared" si="16"/>
        <v>0</v>
      </c>
      <c r="G151" s="18">
        <f t="shared" si="16"/>
        <v>0</v>
      </c>
      <c r="H151" s="18">
        <f t="shared" si="16"/>
        <v>0</v>
      </c>
      <c r="I151" s="18">
        <f t="shared" si="15"/>
        <v>260</v>
      </c>
    </row>
    <row r="152" spans="1:9" ht="12.75">
      <c r="A152" s="106"/>
      <c r="B152" s="26" t="s">
        <v>243</v>
      </c>
      <c r="C152" s="72" t="s">
        <v>416</v>
      </c>
      <c r="D152" s="72" t="s">
        <v>244</v>
      </c>
      <c r="E152" s="18">
        <v>260</v>
      </c>
      <c r="F152" s="73">
        <f>SUM(G152+H152)</f>
        <v>0</v>
      </c>
      <c r="G152" s="73">
        <v>0</v>
      </c>
      <c r="H152" s="73">
        <v>0</v>
      </c>
      <c r="I152" s="18">
        <f t="shared" si="15"/>
        <v>260</v>
      </c>
    </row>
    <row r="153" spans="1:9" ht="30.75" customHeight="1">
      <c r="A153" s="45">
        <v>13</v>
      </c>
      <c r="B153" s="12" t="s">
        <v>417</v>
      </c>
      <c r="C153" s="69" t="s">
        <v>418</v>
      </c>
      <c r="D153" s="69"/>
      <c r="E153" s="13">
        <f>SUM(E154)</f>
        <v>1368</v>
      </c>
      <c r="F153" s="66">
        <f>SUM(G153+H153)</f>
        <v>0</v>
      </c>
      <c r="G153" s="66">
        <f>SUM(G154)</f>
        <v>0</v>
      </c>
      <c r="H153" s="66"/>
      <c r="I153" s="66">
        <f t="shared" si="15"/>
        <v>1368</v>
      </c>
    </row>
    <row r="154" spans="1:9" ht="30.75" customHeight="1">
      <c r="A154" s="106"/>
      <c r="B154" s="26" t="s">
        <v>419</v>
      </c>
      <c r="C154" s="72" t="s">
        <v>420</v>
      </c>
      <c r="D154" s="72"/>
      <c r="E154" s="18">
        <f>SUM(E156)</f>
        <v>1368</v>
      </c>
      <c r="F154" s="73">
        <f>SUM(G154+H154)</f>
        <v>0</v>
      </c>
      <c r="G154" s="73">
        <f>SUM(G155)</f>
        <v>0</v>
      </c>
      <c r="H154" s="73"/>
      <c r="I154" s="73">
        <f t="shared" si="15"/>
        <v>1368</v>
      </c>
    </row>
    <row r="155" spans="1:9" ht="30.75" customHeight="1">
      <c r="A155" s="106"/>
      <c r="B155" s="26" t="s">
        <v>421</v>
      </c>
      <c r="C155" s="72" t="s">
        <v>422</v>
      </c>
      <c r="D155" s="72"/>
      <c r="E155" s="18">
        <f>SUM(E156)</f>
        <v>1368</v>
      </c>
      <c r="F155" s="73">
        <f>SUM(G155+H155)</f>
        <v>0</v>
      </c>
      <c r="G155" s="73">
        <f>SUM(G156)</f>
        <v>0</v>
      </c>
      <c r="H155" s="73"/>
      <c r="I155" s="73">
        <f t="shared" si="15"/>
        <v>1368</v>
      </c>
    </row>
    <row r="156" spans="1:9" ht="12.75">
      <c r="A156" s="106"/>
      <c r="B156" s="26" t="s">
        <v>243</v>
      </c>
      <c r="C156" s="72" t="s">
        <v>423</v>
      </c>
      <c r="D156" s="72" t="s">
        <v>244</v>
      </c>
      <c r="E156" s="18">
        <v>1368</v>
      </c>
      <c r="F156" s="73">
        <f>SUM(G156+H156)</f>
        <v>0</v>
      </c>
      <c r="G156" s="73">
        <v>0</v>
      </c>
      <c r="H156" s="73"/>
      <c r="I156" s="73">
        <f t="shared" si="15"/>
        <v>1368</v>
      </c>
    </row>
    <row r="157" spans="1:9" ht="12.75">
      <c r="A157" s="45">
        <v>14</v>
      </c>
      <c r="B157" s="12" t="s">
        <v>424</v>
      </c>
      <c r="C157" s="69" t="s">
        <v>425</v>
      </c>
      <c r="D157" s="69"/>
      <c r="E157" s="13">
        <f>SUM(E158+E167)</f>
        <v>51788.899999999994</v>
      </c>
      <c r="F157" s="13">
        <f>SUM(F158+F167)</f>
        <v>0</v>
      </c>
      <c r="G157" s="13">
        <f>SUM(G158+G167)</f>
        <v>0</v>
      </c>
      <c r="H157" s="13">
        <f>SUM(H158+H167)</f>
        <v>0</v>
      </c>
      <c r="I157" s="13">
        <f>SUM(I158+I167)</f>
        <v>51788.899999999994</v>
      </c>
    </row>
    <row r="158" spans="1:9" ht="12.75">
      <c r="A158" s="106"/>
      <c r="B158" s="26" t="s">
        <v>426</v>
      </c>
      <c r="C158" s="72" t="s">
        <v>427</v>
      </c>
      <c r="D158" s="72"/>
      <c r="E158" s="18">
        <f>SUM(E159+E165+E161+E163)</f>
        <v>33873.6</v>
      </c>
      <c r="F158" s="18">
        <f>SUM(F159+F165+F161+F163)</f>
        <v>0</v>
      </c>
      <c r="G158" s="18">
        <f>SUM(G159+G165+G161+G163)</f>
        <v>0</v>
      </c>
      <c r="H158" s="18">
        <f>SUM(H159+H165+H161+H163)</f>
        <v>0</v>
      </c>
      <c r="I158" s="18">
        <f>SUM(I159+I165+I161+I163)</f>
        <v>33873.6</v>
      </c>
    </row>
    <row r="159" spans="1:9" ht="34.5" customHeight="1">
      <c r="A159" s="106"/>
      <c r="B159" s="26" t="s">
        <v>428</v>
      </c>
      <c r="C159" s="72" t="s">
        <v>429</v>
      </c>
      <c r="D159" s="72"/>
      <c r="E159" s="18">
        <f>SUM(E160)</f>
        <v>24889.3</v>
      </c>
      <c r="F159" s="18">
        <f>SUM(F160)</f>
        <v>0</v>
      </c>
      <c r="G159" s="18">
        <f>SUM(G160)</f>
        <v>0</v>
      </c>
      <c r="H159" s="18">
        <f>SUM(H160)</f>
        <v>0</v>
      </c>
      <c r="I159" s="18">
        <f>SUM(I160)</f>
        <v>24889.3</v>
      </c>
    </row>
    <row r="160" spans="1:9" ht="29.25" customHeight="1">
      <c r="A160" s="106"/>
      <c r="B160" s="7" t="s">
        <v>339</v>
      </c>
      <c r="C160" s="72" t="s">
        <v>429</v>
      </c>
      <c r="D160" s="72" t="s">
        <v>340</v>
      </c>
      <c r="E160" s="18">
        <v>24889.3</v>
      </c>
      <c r="F160" s="73">
        <f>SUM(G160+H160)</f>
        <v>0</v>
      </c>
      <c r="G160" s="73">
        <v>0</v>
      </c>
      <c r="H160" s="73"/>
      <c r="I160" s="73">
        <f>SUM(E160+F160)</f>
        <v>24889.3</v>
      </c>
    </row>
    <row r="161" spans="1:9" ht="64.5" customHeight="1">
      <c r="A161" s="106"/>
      <c r="B161" s="75" t="s">
        <v>430</v>
      </c>
      <c r="C161" s="72" t="s">
        <v>431</v>
      </c>
      <c r="D161" s="72"/>
      <c r="E161" s="18">
        <f>SUM(E162)</f>
        <v>6262.8</v>
      </c>
      <c r="F161" s="18">
        <f>SUM(F162)</f>
        <v>0</v>
      </c>
      <c r="G161" s="18">
        <f>SUM(G162)</f>
        <v>0</v>
      </c>
      <c r="H161" s="18">
        <f>SUM(H162)</f>
        <v>0</v>
      </c>
      <c r="I161" s="18">
        <f>SUM(I162)</f>
        <v>6262.8</v>
      </c>
    </row>
    <row r="162" spans="1:9" ht="30.75" customHeight="1">
      <c r="A162" s="106"/>
      <c r="B162" s="7" t="s">
        <v>339</v>
      </c>
      <c r="C162" s="72" t="s">
        <v>431</v>
      </c>
      <c r="D162" s="72" t="s">
        <v>340</v>
      </c>
      <c r="E162" s="18">
        <v>6262.8</v>
      </c>
      <c r="F162" s="73">
        <f>SUM(G162+H162)</f>
        <v>0</v>
      </c>
      <c r="G162" s="73">
        <v>0</v>
      </c>
      <c r="H162" s="73">
        <v>0</v>
      </c>
      <c r="I162" s="73">
        <f>SUM(E162+F162)</f>
        <v>6262.8</v>
      </c>
    </row>
    <row r="163" spans="1:9" ht="12.75">
      <c r="A163" s="106"/>
      <c r="B163" s="75" t="s">
        <v>432</v>
      </c>
      <c r="C163" s="72" t="s">
        <v>433</v>
      </c>
      <c r="D163" s="72"/>
      <c r="E163" s="18">
        <f>SUM(E164)</f>
        <v>187.5</v>
      </c>
      <c r="F163" s="73">
        <f>SUM(F164)</f>
        <v>0</v>
      </c>
      <c r="G163" s="73">
        <f>SUM(G164)</f>
        <v>0</v>
      </c>
      <c r="H163" s="73">
        <f>SUM(H164)</f>
        <v>0</v>
      </c>
      <c r="I163" s="73">
        <f>SUM(I164)</f>
        <v>187.5</v>
      </c>
    </row>
    <row r="164" spans="1:9" ht="30.75" customHeight="1">
      <c r="A164" s="106"/>
      <c r="B164" s="7" t="s">
        <v>339</v>
      </c>
      <c r="C164" s="72" t="s">
        <v>433</v>
      </c>
      <c r="D164" s="72" t="s">
        <v>340</v>
      </c>
      <c r="E164" s="18">
        <v>187.5</v>
      </c>
      <c r="F164" s="73">
        <f>SUM(G164+H164)</f>
        <v>0</v>
      </c>
      <c r="G164" s="73">
        <v>0</v>
      </c>
      <c r="H164" s="73">
        <v>0</v>
      </c>
      <c r="I164" s="73">
        <f>SUM(E164+F164)</f>
        <v>187.5</v>
      </c>
    </row>
    <row r="165" spans="1:9" ht="21" customHeight="1">
      <c r="A165" s="106"/>
      <c r="B165" s="26" t="s">
        <v>434</v>
      </c>
      <c r="C165" s="72" t="s">
        <v>435</v>
      </c>
      <c r="D165" s="72"/>
      <c r="E165" s="18">
        <f>SUM(E166)</f>
        <v>2534</v>
      </c>
      <c r="F165" s="18">
        <f>SUM(F166)</f>
        <v>0</v>
      </c>
      <c r="G165" s="18">
        <f>SUM(G166)</f>
        <v>0</v>
      </c>
      <c r="H165" s="18">
        <f>SUM(H166)</f>
        <v>0</v>
      </c>
      <c r="I165" s="18">
        <f>SUM(I166)</f>
        <v>2534</v>
      </c>
    </row>
    <row r="166" spans="1:9" ht="34.5" customHeight="1">
      <c r="A166" s="106"/>
      <c r="B166" s="26" t="s">
        <v>243</v>
      </c>
      <c r="C166" s="72" t="s">
        <v>436</v>
      </c>
      <c r="D166" s="72" t="s">
        <v>244</v>
      </c>
      <c r="E166" s="18">
        <v>2534</v>
      </c>
      <c r="F166" s="73">
        <f>SUM(G166)</f>
        <v>0</v>
      </c>
      <c r="G166" s="73">
        <v>0</v>
      </c>
      <c r="H166" s="73"/>
      <c r="I166" s="18">
        <f>SUM(E166+F166)</f>
        <v>2534</v>
      </c>
    </row>
    <row r="167" spans="1:9" ht="20.25" customHeight="1">
      <c r="A167" s="106"/>
      <c r="B167" s="26" t="s">
        <v>437</v>
      </c>
      <c r="C167" s="72" t="s">
        <v>438</v>
      </c>
      <c r="D167" s="72"/>
      <c r="E167" s="18">
        <f>SUM(E168+E174+E170+E172)</f>
        <v>17915.3</v>
      </c>
      <c r="F167" s="18">
        <f>SUM(F168+F174+F170+F172)</f>
        <v>0</v>
      </c>
      <c r="G167" s="18">
        <f>SUM(G168+G174+G170+G172)</f>
        <v>0</v>
      </c>
      <c r="H167" s="18">
        <f>SUM(H168+H174+H170+H172)</f>
        <v>0</v>
      </c>
      <c r="I167" s="18">
        <f>SUM(I168+I174+I170+I172)</f>
        <v>17915.3</v>
      </c>
    </row>
    <row r="168" spans="1:9" ht="34.5" customHeight="1">
      <c r="A168" s="106"/>
      <c r="B168" s="26" t="s">
        <v>439</v>
      </c>
      <c r="C168" s="72" t="s">
        <v>440</v>
      </c>
      <c r="D168" s="72"/>
      <c r="E168" s="18">
        <f>SUM(E169)</f>
        <v>13558.7</v>
      </c>
      <c r="F168" s="73">
        <f>SUM(G168)</f>
        <v>0</v>
      </c>
      <c r="G168" s="73">
        <f>SUM(G169)</f>
        <v>0</v>
      </c>
      <c r="H168" s="73"/>
      <c r="I168" s="18">
        <f>SUM(E168+F168)</f>
        <v>13558.7</v>
      </c>
    </row>
    <row r="169" spans="1:9" ht="29.25" customHeight="1">
      <c r="A169" s="106"/>
      <c r="B169" s="7" t="s">
        <v>339</v>
      </c>
      <c r="C169" s="72" t="s">
        <v>440</v>
      </c>
      <c r="D169" s="72" t="s">
        <v>340</v>
      </c>
      <c r="E169" s="18">
        <v>13558.7</v>
      </c>
      <c r="F169" s="73">
        <f>SUM(G169+H169)</f>
        <v>0</v>
      </c>
      <c r="G169" s="73">
        <v>0</v>
      </c>
      <c r="H169" s="73"/>
      <c r="I169" s="73">
        <f>SUM(E169+F169)</f>
        <v>13558.7</v>
      </c>
    </row>
    <row r="170" spans="1:9" ht="62.25" customHeight="1">
      <c r="A170" s="106"/>
      <c r="B170" s="75" t="s">
        <v>430</v>
      </c>
      <c r="C170" s="72" t="s">
        <v>441</v>
      </c>
      <c r="D170" s="72"/>
      <c r="E170" s="18">
        <f>SUM(E171)</f>
        <v>3822.3</v>
      </c>
      <c r="F170" s="18">
        <f>SUM(F171)</f>
        <v>0</v>
      </c>
      <c r="G170" s="18">
        <f>SUM(G171)</f>
        <v>0</v>
      </c>
      <c r="H170" s="18">
        <f>SUM(H171)</f>
        <v>0</v>
      </c>
      <c r="I170" s="18">
        <f>SUM(I171)</f>
        <v>3822.3</v>
      </c>
    </row>
    <row r="171" spans="1:9" ht="30" customHeight="1">
      <c r="A171" s="106"/>
      <c r="B171" s="7" t="s">
        <v>339</v>
      </c>
      <c r="C171" s="72" t="s">
        <v>441</v>
      </c>
      <c r="D171" s="72" t="s">
        <v>340</v>
      </c>
      <c r="E171" s="18">
        <v>3822.3</v>
      </c>
      <c r="F171" s="73">
        <f>SUM(G171+H171)</f>
        <v>0</v>
      </c>
      <c r="G171" s="73">
        <v>0</v>
      </c>
      <c r="H171" s="73">
        <v>0</v>
      </c>
      <c r="I171" s="73">
        <f>SUM(E171+F171)</f>
        <v>3822.3</v>
      </c>
    </row>
    <row r="172" spans="1:9" ht="12.75">
      <c r="A172" s="106"/>
      <c r="B172" s="75" t="s">
        <v>432</v>
      </c>
      <c r="C172" s="72" t="s">
        <v>442</v>
      </c>
      <c r="D172" s="72"/>
      <c r="E172" s="18">
        <f>SUM(E173)</f>
        <v>234.3</v>
      </c>
      <c r="F172" s="73">
        <f>SUM(F173)</f>
        <v>0</v>
      </c>
      <c r="G172" s="73">
        <f>SUM(G173)</f>
        <v>0</v>
      </c>
      <c r="H172" s="73">
        <f>SUM(H173)</f>
        <v>0</v>
      </c>
      <c r="I172" s="73">
        <f>SUM(I173)</f>
        <v>234.3</v>
      </c>
    </row>
    <row r="173" spans="1:9" ht="30" customHeight="1">
      <c r="A173" s="106"/>
      <c r="B173" s="7" t="s">
        <v>339</v>
      </c>
      <c r="C173" s="72" t="s">
        <v>442</v>
      </c>
      <c r="D173" s="72" t="s">
        <v>340</v>
      </c>
      <c r="E173" s="18">
        <v>234.3</v>
      </c>
      <c r="F173" s="73">
        <f>SUM(G173+H173)</f>
        <v>0</v>
      </c>
      <c r="G173" s="73">
        <v>0</v>
      </c>
      <c r="H173" s="73">
        <v>0</v>
      </c>
      <c r="I173" s="73">
        <f>SUM(E173+F173)</f>
        <v>234.3</v>
      </c>
    </row>
    <row r="174" spans="1:9" ht="12.75">
      <c r="A174" s="106"/>
      <c r="B174" s="26" t="s">
        <v>443</v>
      </c>
      <c r="C174" s="72" t="s">
        <v>444</v>
      </c>
      <c r="D174" s="72"/>
      <c r="E174" s="18">
        <f>SUM(E175)</f>
        <v>300</v>
      </c>
      <c r="F174" s="73">
        <f>SUM(G174+H174)</f>
        <v>0</v>
      </c>
      <c r="G174" s="73">
        <f>SUM(G175)</f>
        <v>0</v>
      </c>
      <c r="H174" s="73">
        <f>SUM(H175)</f>
        <v>0</v>
      </c>
      <c r="I174" s="73">
        <f>SUM(E174+F174)</f>
        <v>300</v>
      </c>
    </row>
    <row r="175" spans="1:9" ht="30.75" customHeight="1">
      <c r="A175" s="106"/>
      <c r="B175" s="7" t="s">
        <v>339</v>
      </c>
      <c r="C175" s="72" t="s">
        <v>444</v>
      </c>
      <c r="D175" s="72" t="s">
        <v>340</v>
      </c>
      <c r="E175" s="18">
        <v>300</v>
      </c>
      <c r="F175" s="73">
        <f>SUM(G175+H175)</f>
        <v>0</v>
      </c>
      <c r="G175" s="73">
        <v>0</v>
      </c>
      <c r="H175" s="73">
        <v>0</v>
      </c>
      <c r="I175" s="73">
        <f>SUM(E175+F175)</f>
        <v>300</v>
      </c>
    </row>
    <row r="176" spans="1:9" ht="49.5" customHeight="1">
      <c r="A176" s="45">
        <v>15</v>
      </c>
      <c r="B176" s="12" t="s">
        <v>445</v>
      </c>
      <c r="C176" s="69" t="s">
        <v>446</v>
      </c>
      <c r="D176" s="69"/>
      <c r="E176" s="13">
        <f>SUM(E177+E182)</f>
        <v>1843.7</v>
      </c>
      <c r="F176" s="13">
        <f>SUM(F177+F182)</f>
        <v>0</v>
      </c>
      <c r="G176" s="13">
        <f>SUM(G177+G182)</f>
        <v>0</v>
      </c>
      <c r="H176" s="13">
        <f>SUM(H177+H182)</f>
        <v>0</v>
      </c>
      <c r="I176" s="13">
        <f>SUM(I177+I182)</f>
        <v>1843.7</v>
      </c>
    </row>
    <row r="177" spans="1:9" ht="30" customHeight="1">
      <c r="A177" s="106"/>
      <c r="B177" s="26" t="s">
        <v>447</v>
      </c>
      <c r="C177" s="72" t="s">
        <v>448</v>
      </c>
      <c r="D177" s="72"/>
      <c r="E177" s="18">
        <f>SUM(E180+E178)</f>
        <v>1006.7</v>
      </c>
      <c r="F177" s="18">
        <f>SUM(F180+F178)</f>
        <v>0</v>
      </c>
      <c r="G177" s="18">
        <f>SUM(G180+G178)</f>
        <v>0</v>
      </c>
      <c r="H177" s="18">
        <f>SUM(H180+H178)</f>
        <v>0</v>
      </c>
      <c r="I177" s="18">
        <f>SUM(I180+I178)</f>
        <v>1006.7</v>
      </c>
    </row>
    <row r="178" spans="1:9" ht="51.75" customHeight="1">
      <c r="A178" s="106"/>
      <c r="B178" s="26" t="s">
        <v>449</v>
      </c>
      <c r="C178" s="72" t="s">
        <v>450</v>
      </c>
      <c r="D178" s="72"/>
      <c r="E178" s="18">
        <f>SUM(E179)</f>
        <v>700</v>
      </c>
      <c r="F178" s="73">
        <f>SUM(G178+H178)</f>
        <v>0</v>
      </c>
      <c r="G178" s="73">
        <f>SUM(G179)</f>
        <v>0</v>
      </c>
      <c r="H178" s="73"/>
      <c r="I178" s="73">
        <f>SUM(E178+F178)</f>
        <v>700</v>
      </c>
    </row>
    <row r="179" spans="1:9" ht="30" customHeight="1">
      <c r="A179" s="106"/>
      <c r="B179" s="26" t="s">
        <v>263</v>
      </c>
      <c r="C179" s="72" t="s">
        <v>450</v>
      </c>
      <c r="D179" s="72" t="s">
        <v>265</v>
      </c>
      <c r="E179" s="18">
        <v>700</v>
      </c>
      <c r="F179" s="73">
        <f>SUM(G179+H179)</f>
        <v>0</v>
      </c>
      <c r="G179" s="73">
        <v>0</v>
      </c>
      <c r="H179" s="73"/>
      <c r="I179" s="73">
        <f>SUM(E179+F179)</f>
        <v>700</v>
      </c>
    </row>
    <row r="180" spans="1:9" ht="30.75" customHeight="1">
      <c r="A180" s="106"/>
      <c r="B180" s="26" t="s">
        <v>451</v>
      </c>
      <c r="C180" s="72" t="s">
        <v>452</v>
      </c>
      <c r="D180" s="72"/>
      <c r="E180" s="18">
        <f>SUM(E181)</f>
        <v>306.7</v>
      </c>
      <c r="F180" s="18">
        <f>SUM(F181)</f>
        <v>0</v>
      </c>
      <c r="G180" s="18">
        <f>SUM(G181)</f>
        <v>0</v>
      </c>
      <c r="H180" s="18">
        <f>SUM(H181)</f>
        <v>0</v>
      </c>
      <c r="I180" s="18">
        <f>SUM(I181)</f>
        <v>306.7</v>
      </c>
    </row>
    <row r="181" spans="1:9" ht="30" customHeight="1">
      <c r="A181" s="106"/>
      <c r="B181" s="26" t="s">
        <v>263</v>
      </c>
      <c r="C181" s="72" t="s">
        <v>452</v>
      </c>
      <c r="D181" s="72" t="s">
        <v>265</v>
      </c>
      <c r="E181" s="18">
        <v>306.7</v>
      </c>
      <c r="F181" s="73">
        <f>SUM(G181+H181)</f>
        <v>0</v>
      </c>
      <c r="G181" s="73">
        <v>0</v>
      </c>
      <c r="H181" s="73"/>
      <c r="I181" s="73">
        <f>SUM(E181+F181)</f>
        <v>306.7</v>
      </c>
    </row>
    <row r="182" spans="1:12" ht="30" customHeight="1">
      <c r="A182" s="106"/>
      <c r="B182" s="26" t="s">
        <v>453</v>
      </c>
      <c r="C182" s="72" t="s">
        <v>454</v>
      </c>
      <c r="D182" s="72"/>
      <c r="E182" s="18">
        <f>SUM(E185+E183)</f>
        <v>837</v>
      </c>
      <c r="F182" s="18">
        <f>SUM(F185+F183)</f>
        <v>0</v>
      </c>
      <c r="G182" s="18">
        <f>SUM(G185+G183)</f>
        <v>0</v>
      </c>
      <c r="H182" s="18">
        <f>SUM(H185+H183)</f>
        <v>0</v>
      </c>
      <c r="I182" s="18">
        <f>SUM(I185+I183)</f>
        <v>837</v>
      </c>
      <c r="L182" s="26"/>
    </row>
    <row r="183" spans="1:9" ht="20.25" customHeight="1">
      <c r="A183" s="106"/>
      <c r="B183" s="26" t="s">
        <v>455</v>
      </c>
      <c r="C183" s="72" t="s">
        <v>456</v>
      </c>
      <c r="D183" s="72"/>
      <c r="E183" s="18">
        <f>SUM(E184)</f>
        <v>400</v>
      </c>
      <c r="F183" s="73">
        <f>SUM(G183+H183)</f>
        <v>0</v>
      </c>
      <c r="G183" s="73">
        <f>SUM(G184)</f>
        <v>0</v>
      </c>
      <c r="H183" s="73"/>
      <c r="I183" s="73">
        <f>SUM(E183+F183)</f>
        <v>400</v>
      </c>
    </row>
    <row r="184" spans="1:9" ht="30" customHeight="1">
      <c r="A184" s="106"/>
      <c r="B184" s="26" t="s">
        <v>263</v>
      </c>
      <c r="C184" s="72" t="s">
        <v>456</v>
      </c>
      <c r="D184" s="72" t="s">
        <v>265</v>
      </c>
      <c r="E184" s="18">
        <v>400</v>
      </c>
      <c r="F184" s="73">
        <f>SUM(G184+H184)</f>
        <v>0</v>
      </c>
      <c r="G184" s="73">
        <v>0</v>
      </c>
      <c r="H184" s="73"/>
      <c r="I184" s="73">
        <f>SUM(E184+F184)</f>
        <v>400</v>
      </c>
    </row>
    <row r="185" spans="1:9" ht="32.25" customHeight="1">
      <c r="A185" s="106"/>
      <c r="B185" s="26" t="s">
        <v>457</v>
      </c>
      <c r="C185" s="72" t="s">
        <v>458</v>
      </c>
      <c r="D185" s="72"/>
      <c r="E185" s="18">
        <f>SUM(E186)</f>
        <v>437</v>
      </c>
      <c r="F185" s="73"/>
      <c r="G185" s="73"/>
      <c r="H185" s="73"/>
      <c r="I185" s="73">
        <f>SUM(E185+F185)</f>
        <v>437</v>
      </c>
    </row>
    <row r="186" spans="1:9" ht="30" customHeight="1">
      <c r="A186" s="106"/>
      <c r="B186" s="26" t="s">
        <v>263</v>
      </c>
      <c r="C186" s="72" t="s">
        <v>458</v>
      </c>
      <c r="D186" s="72" t="s">
        <v>265</v>
      </c>
      <c r="E186" s="18">
        <v>437</v>
      </c>
      <c r="F186" s="73">
        <f>SUM(G186+H186)</f>
        <v>0</v>
      </c>
      <c r="G186" s="73">
        <v>0</v>
      </c>
      <c r="H186" s="73"/>
      <c r="I186" s="73">
        <f>SUM(E186+F186)</f>
        <v>437</v>
      </c>
    </row>
    <row r="187" spans="1:9" ht="45" customHeight="1">
      <c r="A187" s="45">
        <v>16</v>
      </c>
      <c r="B187" s="118" t="s">
        <v>459</v>
      </c>
      <c r="C187" s="119" t="s">
        <v>460</v>
      </c>
      <c r="D187" s="69"/>
      <c r="E187" s="13">
        <f>SUM(E188+E197+E200)</f>
        <v>4193.6</v>
      </c>
      <c r="F187" s="13">
        <f>SUM(F188+F197+F200)</f>
        <v>0</v>
      </c>
      <c r="G187" s="13">
        <f>SUM(G188+G197+G200)</f>
        <v>0</v>
      </c>
      <c r="H187" s="13">
        <f>SUM(H188+H197+H200)</f>
        <v>0</v>
      </c>
      <c r="I187" s="13">
        <f>SUM(I188+I197+I200)</f>
        <v>4193.6</v>
      </c>
    </row>
    <row r="188" spans="1:10" ht="33" customHeight="1">
      <c r="A188" s="45"/>
      <c r="B188" s="120" t="s">
        <v>461</v>
      </c>
      <c r="C188" s="121" t="s">
        <v>462</v>
      </c>
      <c r="D188" s="72"/>
      <c r="E188" s="18">
        <f>SUM(E189+E191+E193+E195)</f>
        <v>3393.6</v>
      </c>
      <c r="F188" s="18">
        <f>SUM(F189+F191+F193+F195)</f>
        <v>0</v>
      </c>
      <c r="G188" s="18">
        <f>SUM(G189+G191+G193+G195)</f>
        <v>0</v>
      </c>
      <c r="H188" s="18">
        <f>SUM(H189+H191+H193+H195)</f>
        <v>0</v>
      </c>
      <c r="I188" s="18">
        <f>SUM(I189+I191+I193+I195)</f>
        <v>3393.6</v>
      </c>
      <c r="J188" s="18"/>
    </row>
    <row r="189" spans="1:11" ht="0.75" customHeight="1" hidden="1">
      <c r="A189" s="106"/>
      <c r="B189" s="120" t="s">
        <v>463</v>
      </c>
      <c r="C189" s="122" t="s">
        <v>464</v>
      </c>
      <c r="D189" s="72"/>
      <c r="E189" s="18">
        <f>SUM(E190)</f>
        <v>0</v>
      </c>
      <c r="F189" s="115">
        <f>SUM(G189+H189)</f>
        <v>0</v>
      </c>
      <c r="G189" s="115">
        <f>SUM(G190)</f>
        <v>0</v>
      </c>
      <c r="H189" s="115"/>
      <c r="I189" s="73">
        <f aca="true" t="shared" si="17" ref="I189:I196">SUM(E189+F189)</f>
        <v>0</v>
      </c>
      <c r="K189" s="74"/>
    </row>
    <row r="190" spans="1:9" ht="33" customHeight="1" hidden="1">
      <c r="A190" s="106"/>
      <c r="B190" s="26" t="s">
        <v>263</v>
      </c>
      <c r="C190" s="72" t="s">
        <v>464</v>
      </c>
      <c r="D190" s="72" t="s">
        <v>265</v>
      </c>
      <c r="E190" s="18">
        <v>0</v>
      </c>
      <c r="F190" s="115">
        <f>SUM(G190+H190)</f>
        <v>0</v>
      </c>
      <c r="G190" s="115">
        <v>0</v>
      </c>
      <c r="H190" s="115"/>
      <c r="I190" s="73">
        <f t="shared" si="17"/>
        <v>0</v>
      </c>
    </row>
    <row r="191" spans="1:9" ht="33" customHeight="1">
      <c r="A191" s="106"/>
      <c r="B191" s="74" t="s">
        <v>465</v>
      </c>
      <c r="C191" s="122" t="s">
        <v>466</v>
      </c>
      <c r="D191" s="72"/>
      <c r="E191" s="18">
        <f>SUM(E192)</f>
        <v>2397.6</v>
      </c>
      <c r="F191" s="73">
        <f aca="true" t="shared" si="18" ref="F191:F196">SUM(G191+H191)</f>
        <v>0</v>
      </c>
      <c r="G191" s="73">
        <f>SUM(G192)</f>
        <v>0</v>
      </c>
      <c r="H191" s="123"/>
      <c r="I191" s="73">
        <f t="shared" si="17"/>
        <v>2397.6</v>
      </c>
    </row>
    <row r="192" spans="1:9" ht="33" customHeight="1">
      <c r="A192" s="106"/>
      <c r="B192" s="26" t="s">
        <v>263</v>
      </c>
      <c r="C192" s="122" t="s">
        <v>466</v>
      </c>
      <c r="D192" s="72" t="s">
        <v>265</v>
      </c>
      <c r="E192" s="18">
        <v>2397.6</v>
      </c>
      <c r="F192" s="73">
        <f t="shared" si="18"/>
        <v>0</v>
      </c>
      <c r="G192" s="73">
        <v>0</v>
      </c>
      <c r="H192" s="73"/>
      <c r="I192" s="73">
        <f t="shared" si="17"/>
        <v>2397.6</v>
      </c>
    </row>
    <row r="193" spans="1:9" ht="33" customHeight="1">
      <c r="A193" s="106"/>
      <c r="B193" s="7" t="s">
        <v>461</v>
      </c>
      <c r="C193" s="72" t="s">
        <v>467</v>
      </c>
      <c r="D193" s="72"/>
      <c r="E193" s="18">
        <f>SUM(E194)</f>
        <v>398.4</v>
      </c>
      <c r="F193" s="73">
        <f t="shared" si="18"/>
        <v>0</v>
      </c>
      <c r="G193" s="73">
        <f>SUM(G194)</f>
        <v>0</v>
      </c>
      <c r="H193" s="73">
        <f>SUM(H194)</f>
        <v>0</v>
      </c>
      <c r="I193" s="73">
        <f t="shared" si="17"/>
        <v>398.4</v>
      </c>
    </row>
    <row r="194" spans="1:9" ht="33" customHeight="1">
      <c r="A194" s="106"/>
      <c r="B194" s="26" t="s">
        <v>468</v>
      </c>
      <c r="C194" s="72" t="s">
        <v>467</v>
      </c>
      <c r="D194" s="72" t="s">
        <v>265</v>
      </c>
      <c r="E194" s="18">
        <v>398.4</v>
      </c>
      <c r="F194" s="73">
        <f t="shared" si="18"/>
        <v>0</v>
      </c>
      <c r="G194" s="73">
        <v>0</v>
      </c>
      <c r="H194" s="73">
        <v>0</v>
      </c>
      <c r="I194" s="73">
        <f t="shared" si="17"/>
        <v>398.4</v>
      </c>
    </row>
    <row r="195" spans="1:9" ht="33" customHeight="1">
      <c r="A195" s="106"/>
      <c r="B195" s="7" t="s">
        <v>469</v>
      </c>
      <c r="C195" s="72" t="s">
        <v>470</v>
      </c>
      <c r="D195" s="72"/>
      <c r="E195" s="18">
        <f>SUM(E196)</f>
        <v>597.6</v>
      </c>
      <c r="F195" s="73">
        <f t="shared" si="18"/>
        <v>0</v>
      </c>
      <c r="G195" s="73">
        <f>SUM(G196)</f>
        <v>0</v>
      </c>
      <c r="H195" s="73">
        <f>SUM(H196)</f>
        <v>0</v>
      </c>
      <c r="I195" s="73">
        <f t="shared" si="17"/>
        <v>597.6</v>
      </c>
    </row>
    <row r="196" spans="1:9" ht="33" customHeight="1">
      <c r="A196" s="106"/>
      <c r="B196" s="26" t="s">
        <v>468</v>
      </c>
      <c r="C196" s="72" t="s">
        <v>470</v>
      </c>
      <c r="D196" s="72" t="s">
        <v>265</v>
      </c>
      <c r="E196" s="18">
        <v>597.6</v>
      </c>
      <c r="F196" s="73">
        <f t="shared" si="18"/>
        <v>0</v>
      </c>
      <c r="G196" s="73">
        <v>0</v>
      </c>
      <c r="H196" s="73">
        <v>0</v>
      </c>
      <c r="I196" s="73">
        <f t="shared" si="17"/>
        <v>597.6</v>
      </c>
    </row>
    <row r="197" spans="1:9" ht="62.25" customHeight="1" hidden="1">
      <c r="A197" s="106"/>
      <c r="B197" s="74" t="s">
        <v>471</v>
      </c>
      <c r="C197" s="72" t="s">
        <v>472</v>
      </c>
      <c r="D197" s="72"/>
      <c r="E197" s="18">
        <f>SUM(E198)</f>
        <v>800</v>
      </c>
      <c r="F197" s="18">
        <f>SUM(F198)</f>
        <v>-800</v>
      </c>
      <c r="G197" s="18">
        <f>SUM(G198)</f>
        <v>-800</v>
      </c>
      <c r="H197" s="18">
        <f>SUM(H198)</f>
        <v>0</v>
      </c>
      <c r="I197" s="18">
        <f>SUM(I198)</f>
        <v>0</v>
      </c>
    </row>
    <row r="198" spans="1:9" ht="82.5" customHeight="1" hidden="1">
      <c r="A198" s="106"/>
      <c r="B198" s="74" t="s">
        <v>473</v>
      </c>
      <c r="C198" s="122" t="s">
        <v>474</v>
      </c>
      <c r="D198" s="72"/>
      <c r="E198" s="18">
        <f>SUM(E199)</f>
        <v>800</v>
      </c>
      <c r="F198" s="115">
        <f>SUM(G198+H198)</f>
        <v>-800</v>
      </c>
      <c r="G198" s="115">
        <f>SUM(G199)</f>
        <v>-800</v>
      </c>
      <c r="H198" s="115"/>
      <c r="I198" s="73">
        <f>SUM(E198+F198)</f>
        <v>0</v>
      </c>
    </row>
    <row r="199" spans="1:9" ht="12.75" hidden="1">
      <c r="A199" s="106"/>
      <c r="B199" s="26" t="s">
        <v>468</v>
      </c>
      <c r="C199" s="72" t="s">
        <v>475</v>
      </c>
      <c r="D199" s="72" t="s">
        <v>265</v>
      </c>
      <c r="E199" s="18">
        <v>800</v>
      </c>
      <c r="F199" s="115">
        <f>SUM(G199+H199)</f>
        <v>-800</v>
      </c>
      <c r="G199" s="115">
        <v>-800</v>
      </c>
      <c r="H199" s="115"/>
      <c r="I199" s="73">
        <f>SUM(E199+F199)</f>
        <v>0</v>
      </c>
    </row>
    <row r="200" spans="1:9" ht="12.75">
      <c r="A200" s="106"/>
      <c r="B200" s="74" t="s">
        <v>476</v>
      </c>
      <c r="C200" s="72" t="s">
        <v>477</v>
      </c>
      <c r="D200" s="72"/>
      <c r="E200" s="18">
        <f>SUM(E201)</f>
        <v>0</v>
      </c>
      <c r="F200" s="18">
        <f>SUM(F201)</f>
        <v>800</v>
      </c>
      <c r="G200" s="18">
        <f>SUM(G201)</f>
        <v>800</v>
      </c>
      <c r="H200" s="18">
        <f>SUM(H201)</f>
        <v>0</v>
      </c>
      <c r="I200" s="18">
        <f>SUM(I201)</f>
        <v>800</v>
      </c>
    </row>
    <row r="201" spans="1:9" ht="12.75">
      <c r="A201" s="106"/>
      <c r="B201" s="74" t="s">
        <v>478</v>
      </c>
      <c r="C201" s="122" t="s">
        <v>479</v>
      </c>
      <c r="D201" s="72"/>
      <c r="E201" s="18">
        <f>SUM(E202)</f>
        <v>0</v>
      </c>
      <c r="F201" s="115">
        <f>SUM(G201+H201)</f>
        <v>800</v>
      </c>
      <c r="G201" s="115">
        <f>SUM(G202)</f>
        <v>800</v>
      </c>
      <c r="H201" s="115"/>
      <c r="I201" s="73">
        <f>SUM(E201+F201)</f>
        <v>800</v>
      </c>
    </row>
    <row r="202" spans="1:9" ht="12.75">
      <c r="A202" s="106"/>
      <c r="B202" s="26" t="s">
        <v>468</v>
      </c>
      <c r="C202" s="72" t="s">
        <v>480</v>
      </c>
      <c r="D202" s="72" t="s">
        <v>265</v>
      </c>
      <c r="E202" s="18">
        <v>0</v>
      </c>
      <c r="F202" s="115">
        <f>SUM(G202+H202)</f>
        <v>800</v>
      </c>
      <c r="G202" s="115">
        <v>800</v>
      </c>
      <c r="H202" s="115"/>
      <c r="I202" s="73">
        <f>SUM(E202+F202)</f>
        <v>800</v>
      </c>
    </row>
    <row r="203" spans="1:9" ht="12.75">
      <c r="A203" s="45">
        <v>17</v>
      </c>
      <c r="B203" s="12" t="s">
        <v>481</v>
      </c>
      <c r="C203" s="69" t="s">
        <v>482</v>
      </c>
      <c r="D203" s="69"/>
      <c r="E203" s="13">
        <f>SUM(E204)</f>
        <v>11969.2</v>
      </c>
      <c r="F203" s="13">
        <f>SUM(F204)</f>
        <v>750.4</v>
      </c>
      <c r="G203" s="13">
        <f>SUM(G204)</f>
        <v>0</v>
      </c>
      <c r="H203" s="13">
        <f>SUM(H204)</f>
        <v>750.4</v>
      </c>
      <c r="I203" s="66">
        <f>SUM(E203+F203)</f>
        <v>12719.6</v>
      </c>
    </row>
    <row r="204" spans="1:9" ht="34.5" customHeight="1">
      <c r="A204" s="106"/>
      <c r="B204" s="26" t="s">
        <v>483</v>
      </c>
      <c r="C204" s="72" t="s">
        <v>484</v>
      </c>
      <c r="D204" s="72"/>
      <c r="E204" s="18">
        <f>SUM(E205+E207+E209+E211)</f>
        <v>11969.2</v>
      </c>
      <c r="F204" s="18">
        <f>SUM(F205+F207+F209+F211)</f>
        <v>750.4</v>
      </c>
      <c r="G204" s="18">
        <f>SUM(G205+G207+G209+G211)</f>
        <v>0</v>
      </c>
      <c r="H204" s="18">
        <f>SUM(H205+H207+H209+H211)</f>
        <v>750.4</v>
      </c>
      <c r="I204" s="18">
        <f>SUM(I205+I207+I209+I211)</f>
        <v>12719.6</v>
      </c>
    </row>
    <row r="205" spans="1:9" ht="18" customHeight="1">
      <c r="A205" s="106"/>
      <c r="B205" s="26" t="s">
        <v>485</v>
      </c>
      <c r="C205" s="72" t="s">
        <v>486</v>
      </c>
      <c r="D205" s="72"/>
      <c r="E205" s="18">
        <f>SUM(E206)</f>
        <v>2605.8</v>
      </c>
      <c r="F205" s="18">
        <f>SUM(F206)</f>
        <v>0</v>
      </c>
      <c r="G205" s="18">
        <f>SUM(G206)</f>
        <v>0</v>
      </c>
      <c r="H205" s="18">
        <f>SUM(H206)</f>
        <v>0</v>
      </c>
      <c r="I205" s="18">
        <f>SUM(I206)</f>
        <v>2605.8</v>
      </c>
    </row>
    <row r="206" spans="1:9" ht="35.25" customHeight="1">
      <c r="A206" s="106"/>
      <c r="B206" s="26" t="s">
        <v>243</v>
      </c>
      <c r="C206" s="72" t="s">
        <v>486</v>
      </c>
      <c r="D206" s="72" t="s">
        <v>244</v>
      </c>
      <c r="E206" s="18">
        <v>2605.8</v>
      </c>
      <c r="F206" s="73">
        <f>SUM(G206+H206)</f>
        <v>0</v>
      </c>
      <c r="G206" s="73">
        <v>0</v>
      </c>
      <c r="H206" s="73"/>
      <c r="I206" s="73">
        <f>SUM(E206+F206)</f>
        <v>2605.8</v>
      </c>
    </row>
    <row r="207" spans="1:9" ht="35.25" customHeight="1">
      <c r="A207" s="106"/>
      <c r="B207" s="26" t="s">
        <v>428</v>
      </c>
      <c r="C207" s="72" t="s">
        <v>487</v>
      </c>
      <c r="D207" s="72"/>
      <c r="E207" s="18">
        <f>SUM(E208)</f>
        <v>9363.4</v>
      </c>
      <c r="F207" s="18">
        <f>SUM(F208)</f>
        <v>-468.7</v>
      </c>
      <c r="G207" s="18">
        <f>SUM(G208)</f>
        <v>-468.7</v>
      </c>
      <c r="H207" s="18">
        <f>SUM(H208)</f>
        <v>0</v>
      </c>
      <c r="I207" s="18">
        <f>SUM(I208)</f>
        <v>8894.699999999999</v>
      </c>
    </row>
    <row r="208" spans="1:9" ht="12.75">
      <c r="A208" s="106"/>
      <c r="B208" s="7" t="s">
        <v>339</v>
      </c>
      <c r="C208" s="72" t="s">
        <v>487</v>
      </c>
      <c r="D208" s="72" t="s">
        <v>340</v>
      </c>
      <c r="E208" s="18">
        <v>9363.4</v>
      </c>
      <c r="F208" s="73">
        <f>SUM(G208+H208)</f>
        <v>-468.7</v>
      </c>
      <c r="G208" s="73">
        <v>-468.7</v>
      </c>
      <c r="H208" s="73">
        <v>0</v>
      </c>
      <c r="I208" s="73">
        <f>SUM(E208+F208)</f>
        <v>8894.699999999999</v>
      </c>
    </row>
    <row r="209" spans="1:9" ht="12.75">
      <c r="A209" s="106"/>
      <c r="B209" s="7" t="s">
        <v>488</v>
      </c>
      <c r="C209" s="72" t="s">
        <v>489</v>
      </c>
      <c r="D209" s="72"/>
      <c r="E209" s="18">
        <f>SUM(E210)</f>
        <v>0</v>
      </c>
      <c r="F209" s="18">
        <f>SUM(F210)</f>
        <v>750.4</v>
      </c>
      <c r="G209" s="18">
        <f>SUM(G210)</f>
        <v>0</v>
      </c>
      <c r="H209" s="18">
        <f>SUM(H210)</f>
        <v>750.4</v>
      </c>
      <c r="I209" s="18">
        <f>SUM(I210)</f>
        <v>750.4</v>
      </c>
    </row>
    <row r="210" spans="1:9" ht="33.75" customHeight="1">
      <c r="A210" s="106"/>
      <c r="B210" s="7" t="s">
        <v>339</v>
      </c>
      <c r="C210" s="72" t="s">
        <v>489</v>
      </c>
      <c r="D210" s="72" t="s">
        <v>340</v>
      </c>
      <c r="E210" s="18">
        <v>0</v>
      </c>
      <c r="F210" s="73">
        <f>SUM(G210+H210)</f>
        <v>750.4</v>
      </c>
      <c r="G210" s="73">
        <v>0</v>
      </c>
      <c r="H210" s="73">
        <v>750.4</v>
      </c>
      <c r="I210" s="73">
        <f>SUM(E210+F210)</f>
        <v>750.4</v>
      </c>
    </row>
    <row r="211" spans="1:9" ht="12.75">
      <c r="A211" s="106"/>
      <c r="B211" s="26" t="s">
        <v>490</v>
      </c>
      <c r="C211" s="72" t="s">
        <v>491</v>
      </c>
      <c r="D211" s="72"/>
      <c r="E211" s="18">
        <f>SUM(E212)</f>
        <v>0</v>
      </c>
      <c r="F211" s="18">
        <f>SUM(F212)</f>
        <v>468.7</v>
      </c>
      <c r="G211" s="18">
        <f>SUM(G212)</f>
        <v>468.7</v>
      </c>
      <c r="H211" s="18">
        <f>SUM(H212)</f>
        <v>0</v>
      </c>
      <c r="I211" s="18">
        <f>SUM(I212)</f>
        <v>468.7</v>
      </c>
    </row>
    <row r="212" spans="1:9" ht="30" customHeight="1">
      <c r="A212" s="106"/>
      <c r="B212" s="7" t="s">
        <v>339</v>
      </c>
      <c r="C212" s="72" t="s">
        <v>491</v>
      </c>
      <c r="D212" s="72" t="s">
        <v>340</v>
      </c>
      <c r="E212" s="18">
        <v>0</v>
      </c>
      <c r="F212" s="73">
        <f>SUM(G212+H212)</f>
        <v>468.7</v>
      </c>
      <c r="G212" s="73">
        <v>468.7</v>
      </c>
      <c r="H212" s="73">
        <v>0</v>
      </c>
      <c r="I212" s="73">
        <f>SUM(E212+F212)</f>
        <v>468.7</v>
      </c>
    </row>
    <row r="213" spans="1:9" ht="19.5" customHeight="1">
      <c r="A213" s="45">
        <v>18</v>
      </c>
      <c r="B213" s="12" t="s">
        <v>492</v>
      </c>
      <c r="C213" s="69" t="s">
        <v>493</v>
      </c>
      <c r="D213" s="69"/>
      <c r="E213" s="13">
        <f>SUM(E214)</f>
        <v>193</v>
      </c>
      <c r="F213" s="66">
        <f>SUM(G213)</f>
        <v>0</v>
      </c>
      <c r="G213" s="66">
        <f>SUM(G214)</f>
        <v>0</v>
      </c>
      <c r="H213" s="66"/>
      <c r="I213" s="66">
        <f>SUM(I214)</f>
        <v>193</v>
      </c>
    </row>
    <row r="214" spans="1:9" ht="12.75">
      <c r="A214" s="45"/>
      <c r="B214" s="26" t="s">
        <v>494</v>
      </c>
      <c r="C214" s="72" t="s">
        <v>495</v>
      </c>
      <c r="D214" s="72"/>
      <c r="E214" s="18">
        <f aca="true" t="shared" si="19" ref="E214:G215">SUM(E215)</f>
        <v>193</v>
      </c>
      <c r="F214" s="73">
        <f t="shared" si="19"/>
        <v>0</v>
      </c>
      <c r="G214" s="73">
        <f t="shared" si="19"/>
        <v>0</v>
      </c>
      <c r="H214" s="73"/>
      <c r="I214" s="73">
        <f>SUM(E214+F214)</f>
        <v>193</v>
      </c>
    </row>
    <row r="215" spans="1:9" ht="21.75" customHeight="1">
      <c r="A215" s="45"/>
      <c r="B215" s="26" t="s">
        <v>496</v>
      </c>
      <c r="C215" s="72" t="s">
        <v>497</v>
      </c>
      <c r="D215" s="72"/>
      <c r="E215" s="18">
        <f t="shared" si="19"/>
        <v>193</v>
      </c>
      <c r="F215" s="73">
        <f t="shared" si="19"/>
        <v>0</v>
      </c>
      <c r="G215" s="73">
        <f t="shared" si="19"/>
        <v>0</v>
      </c>
      <c r="H215" s="73"/>
      <c r="I215" s="73">
        <f>SUM(E215+F215)</f>
        <v>193</v>
      </c>
    </row>
    <row r="216" spans="1:9" ht="12.75">
      <c r="A216" s="45"/>
      <c r="B216" s="26" t="s">
        <v>498</v>
      </c>
      <c r="C216" s="72" t="s">
        <v>497</v>
      </c>
      <c r="D216" s="72" t="s">
        <v>499</v>
      </c>
      <c r="E216" s="18">
        <v>193</v>
      </c>
      <c r="F216" s="73">
        <f>SUM(G216+H216)</f>
        <v>0</v>
      </c>
      <c r="G216" s="73">
        <v>0</v>
      </c>
      <c r="H216" s="73"/>
      <c r="I216" s="73">
        <f>SUM(E216+F216)</f>
        <v>193</v>
      </c>
    </row>
    <row r="217" spans="1:9" ht="12.75">
      <c r="A217" s="45">
        <v>19</v>
      </c>
      <c r="B217" s="12" t="s">
        <v>500</v>
      </c>
      <c r="C217" s="69" t="s">
        <v>501</v>
      </c>
      <c r="D217" s="69"/>
      <c r="E217" s="13">
        <f>SUM(E218)</f>
        <v>380</v>
      </c>
      <c r="F217" s="13">
        <f>SUM(F218)</f>
        <v>200</v>
      </c>
      <c r="G217" s="13">
        <f>SUM(G218)</f>
        <v>200</v>
      </c>
      <c r="H217" s="13">
        <f>SUM(H218)</f>
        <v>0</v>
      </c>
      <c r="I217" s="13">
        <f>SUM(I218)</f>
        <v>580</v>
      </c>
    </row>
    <row r="218" spans="1:9" ht="47.25" customHeight="1">
      <c r="A218" s="45"/>
      <c r="B218" s="26" t="s">
        <v>502</v>
      </c>
      <c r="C218" s="72" t="s">
        <v>503</v>
      </c>
      <c r="D218" s="72"/>
      <c r="E218" s="18">
        <f>SUM(E219+E223+E225+E221+E229)</f>
        <v>380</v>
      </c>
      <c r="F218" s="18">
        <f>SUM(F219+F223+F225+F221+F229)</f>
        <v>200</v>
      </c>
      <c r="G218" s="18">
        <f>SUM(G219+G223+G225+G221+G229)</f>
        <v>200</v>
      </c>
      <c r="H218" s="18">
        <f>SUM(H219+H223+H225+H221+H229)</f>
        <v>0</v>
      </c>
      <c r="I218" s="18">
        <f>SUM(I219+I223+I225+I221+I229)</f>
        <v>580</v>
      </c>
    </row>
    <row r="219" spans="1:9" ht="65.25" customHeight="1">
      <c r="A219" s="45"/>
      <c r="B219" s="26" t="s">
        <v>504</v>
      </c>
      <c r="C219" s="72" t="s">
        <v>505</v>
      </c>
      <c r="D219" s="72"/>
      <c r="E219" s="18">
        <f>SUM(E220)</f>
        <v>130</v>
      </c>
      <c r="F219" s="18">
        <f>SUM(F220)</f>
        <v>0</v>
      </c>
      <c r="G219" s="18">
        <f>SUM(G220)</f>
        <v>0</v>
      </c>
      <c r="H219" s="18">
        <f>SUM(H220)</f>
        <v>0</v>
      </c>
      <c r="I219" s="18">
        <f>SUM(I220)</f>
        <v>130</v>
      </c>
    </row>
    <row r="220" spans="1:9" ht="31.5" customHeight="1">
      <c r="A220" s="45"/>
      <c r="B220" s="7" t="s">
        <v>339</v>
      </c>
      <c r="C220" s="72" t="s">
        <v>505</v>
      </c>
      <c r="D220" s="72" t="s">
        <v>340</v>
      </c>
      <c r="E220" s="18">
        <v>130</v>
      </c>
      <c r="F220" s="73">
        <f>SUM(G220)</f>
        <v>0</v>
      </c>
      <c r="G220" s="73">
        <v>0</v>
      </c>
      <c r="H220" s="73"/>
      <c r="I220" s="73">
        <f>SUM(E220+F220)</f>
        <v>130</v>
      </c>
    </row>
    <row r="221" spans="1:9" ht="79.5" customHeight="1">
      <c r="A221" s="45"/>
      <c r="B221" s="26" t="s">
        <v>506</v>
      </c>
      <c r="C221" s="72" t="s">
        <v>507</v>
      </c>
      <c r="D221" s="72"/>
      <c r="E221" s="18">
        <f>SUM(E222)</f>
        <v>100</v>
      </c>
      <c r="F221" s="18">
        <f>SUM(F222)</f>
        <v>0</v>
      </c>
      <c r="G221" s="18">
        <f>SUM(G222)</f>
        <v>0</v>
      </c>
      <c r="H221" s="18">
        <f>SUM(H222)</f>
        <v>0</v>
      </c>
      <c r="I221" s="18">
        <f>SUM(I222)</f>
        <v>100</v>
      </c>
    </row>
    <row r="222" spans="1:9" ht="32.25" customHeight="1">
      <c r="A222" s="45"/>
      <c r="B222" s="7" t="s">
        <v>339</v>
      </c>
      <c r="C222" s="72" t="s">
        <v>507</v>
      </c>
      <c r="D222" s="72" t="s">
        <v>340</v>
      </c>
      <c r="E222" s="18">
        <v>100</v>
      </c>
      <c r="F222" s="73">
        <f>SUM(G222)</f>
        <v>0</v>
      </c>
      <c r="G222" s="73">
        <v>0</v>
      </c>
      <c r="H222" s="73"/>
      <c r="I222" s="73">
        <f>SUM(E222+F222)</f>
        <v>100</v>
      </c>
    </row>
    <row r="223" spans="1:9" ht="47.25" customHeight="1">
      <c r="A223" s="45"/>
      <c r="B223" s="7" t="s">
        <v>508</v>
      </c>
      <c r="C223" s="72" t="s">
        <v>509</v>
      </c>
      <c r="D223" s="72"/>
      <c r="E223" s="18">
        <f>SUM(E224)</f>
        <v>50</v>
      </c>
      <c r="F223" s="18">
        <f>SUM(F224)</f>
        <v>0</v>
      </c>
      <c r="G223" s="18">
        <f>SUM(G224)</f>
        <v>0</v>
      </c>
      <c r="H223" s="18">
        <f>SUM(H224)</f>
        <v>0</v>
      </c>
      <c r="I223" s="18">
        <f>SUM(I224)</f>
        <v>50</v>
      </c>
    </row>
    <row r="224" spans="1:9" ht="30" customHeight="1">
      <c r="A224" s="45"/>
      <c r="B224" s="7" t="s">
        <v>339</v>
      </c>
      <c r="C224" s="72" t="s">
        <v>509</v>
      </c>
      <c r="D224" s="72" t="s">
        <v>340</v>
      </c>
      <c r="E224" s="18">
        <v>50</v>
      </c>
      <c r="F224" s="73">
        <f>SUM(G224)</f>
        <v>0</v>
      </c>
      <c r="G224" s="73">
        <v>0</v>
      </c>
      <c r="H224" s="73"/>
      <c r="I224" s="73">
        <f>SUM(E224+F224)</f>
        <v>50</v>
      </c>
    </row>
    <row r="225" spans="1:9" ht="48.75" customHeight="1">
      <c r="A225" s="45"/>
      <c r="B225" s="7" t="s">
        <v>510</v>
      </c>
      <c r="C225" s="72" t="s">
        <v>511</v>
      </c>
      <c r="D225" s="72"/>
      <c r="E225" s="18">
        <f>SUM(E226)</f>
        <v>100</v>
      </c>
      <c r="F225" s="18">
        <f>SUM(F226)</f>
        <v>0</v>
      </c>
      <c r="G225" s="18">
        <f>SUM(G226)</f>
        <v>0</v>
      </c>
      <c r="H225" s="18">
        <f>SUM(H226)</f>
        <v>0</v>
      </c>
      <c r="I225" s="18">
        <f>SUM(I226)</f>
        <v>100</v>
      </c>
    </row>
    <row r="226" spans="1:9" ht="33" customHeight="1">
      <c r="A226" s="106"/>
      <c r="B226" s="7" t="s">
        <v>339</v>
      </c>
      <c r="C226" s="72" t="s">
        <v>511</v>
      </c>
      <c r="D226" s="72" t="s">
        <v>340</v>
      </c>
      <c r="E226" s="18">
        <v>100</v>
      </c>
      <c r="F226" s="73">
        <f>SUM(G226)</f>
        <v>0</v>
      </c>
      <c r="G226" s="73">
        <v>0</v>
      </c>
      <c r="H226" s="73"/>
      <c r="I226" s="73">
        <f>SUM(E226+F226)</f>
        <v>100</v>
      </c>
    </row>
    <row r="227" spans="1:9" ht="10.5" customHeight="1" hidden="1">
      <c r="A227" s="106"/>
      <c r="B227" s="7"/>
      <c r="C227" s="72"/>
      <c r="D227" s="72"/>
      <c r="E227" s="18"/>
      <c r="F227" s="73"/>
      <c r="G227" s="73"/>
      <c r="H227" s="73"/>
      <c r="I227" s="73"/>
    </row>
    <row r="228" spans="1:9" ht="3.75" customHeight="1" hidden="1">
      <c r="A228" s="106"/>
      <c r="B228" s="7"/>
      <c r="C228" s="72"/>
      <c r="D228" s="72"/>
      <c r="E228" s="18"/>
      <c r="F228" s="73"/>
      <c r="G228" s="73"/>
      <c r="H228" s="73"/>
      <c r="I228" s="73"/>
    </row>
    <row r="229" spans="1:9" ht="102" customHeight="1">
      <c r="A229" s="106"/>
      <c r="B229" s="7" t="s">
        <v>512</v>
      </c>
      <c r="C229" s="72" t="s">
        <v>513</v>
      </c>
      <c r="D229" s="72"/>
      <c r="E229" s="18">
        <f>SUM(E230)</f>
        <v>0</v>
      </c>
      <c r="F229" s="18">
        <f>SUM(F230)</f>
        <v>200</v>
      </c>
      <c r="G229" s="18">
        <f>SUM(G230)</f>
        <v>200</v>
      </c>
      <c r="H229" s="18">
        <f>SUM(H230)</f>
        <v>0</v>
      </c>
      <c r="I229" s="18">
        <f>SUM(I230)</f>
        <v>200</v>
      </c>
    </row>
    <row r="230" spans="1:9" ht="33" customHeight="1">
      <c r="A230" s="106"/>
      <c r="B230" s="7" t="s">
        <v>339</v>
      </c>
      <c r="C230" s="72" t="s">
        <v>513</v>
      </c>
      <c r="D230" s="72" t="s">
        <v>340</v>
      </c>
      <c r="E230" s="18">
        <v>0</v>
      </c>
      <c r="F230" s="73">
        <f>SUM(G230)</f>
        <v>200</v>
      </c>
      <c r="G230" s="73">
        <v>200</v>
      </c>
      <c r="H230" s="73"/>
      <c r="I230" s="73">
        <f>SUM(E230+F230)</f>
        <v>200</v>
      </c>
    </row>
    <row r="231" spans="1:9" ht="18.75" customHeight="1">
      <c r="A231" s="106"/>
      <c r="B231" s="26"/>
      <c r="C231" s="72"/>
      <c r="D231" s="72"/>
      <c r="E231" s="18"/>
      <c r="F231" s="73"/>
      <c r="G231" s="73"/>
      <c r="H231" s="73"/>
      <c r="I231" s="73"/>
    </row>
    <row r="232" spans="1:9" ht="12.75">
      <c r="A232" s="124"/>
      <c r="B232" s="79"/>
      <c r="C232" s="124"/>
      <c r="D232" s="125"/>
      <c r="E232" s="124"/>
      <c r="F232" s="126"/>
      <c r="G232" s="127"/>
      <c r="H232" s="127"/>
      <c r="I232" s="126"/>
    </row>
    <row r="233" spans="1:9" ht="18.75" customHeight="1">
      <c r="A233" s="83" t="s">
        <v>142</v>
      </c>
      <c r="B233" s="83"/>
      <c r="C233" s="83"/>
      <c r="D233" s="93"/>
      <c r="E233" s="97"/>
      <c r="F233" s="128"/>
      <c r="G233" s="128"/>
      <c r="H233" s="128"/>
      <c r="I233" s="128"/>
    </row>
    <row r="234" spans="1:9" ht="12.75">
      <c r="A234" s="89" t="s">
        <v>514</v>
      </c>
      <c r="B234" s="89"/>
      <c r="C234" s="86"/>
      <c r="D234" s="93"/>
      <c r="E234" s="97"/>
      <c r="F234" s="128"/>
      <c r="G234" s="128"/>
      <c r="H234" s="128"/>
      <c r="I234" s="128"/>
    </row>
    <row r="235" spans="1:9" ht="12.75">
      <c r="A235" s="89" t="s">
        <v>515</v>
      </c>
      <c r="B235" s="89"/>
      <c r="C235" s="89"/>
      <c r="D235" s="89"/>
      <c r="E235" s="89"/>
      <c r="F235" s="89"/>
      <c r="G235" s="89"/>
      <c r="H235" s="89"/>
      <c r="I235" s="89"/>
    </row>
    <row r="236" ht="12.75">
      <c r="A236" s="129"/>
    </row>
    <row r="237" ht="12.75">
      <c r="A237" s="129"/>
    </row>
    <row r="238" ht="12.75">
      <c r="A238" s="129"/>
    </row>
    <row r="239" ht="12.75">
      <c r="A239" s="129"/>
    </row>
    <row r="240" ht="12.75">
      <c r="A240" s="129"/>
    </row>
    <row r="241" ht="12.75">
      <c r="A241" s="129"/>
    </row>
    <row r="242" ht="12.75">
      <c r="A242" s="129"/>
    </row>
    <row r="243" ht="12.75">
      <c r="A243" s="129"/>
    </row>
    <row r="244" ht="12.75">
      <c r="A244" s="129"/>
    </row>
    <row r="245" ht="12.75">
      <c r="A245" s="129"/>
    </row>
    <row r="246" ht="12.75">
      <c r="A246" s="129"/>
    </row>
    <row r="247" ht="12.75">
      <c r="A247" s="129"/>
    </row>
    <row r="248" ht="12.75">
      <c r="A248" s="129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5:I15"/>
    <mergeCell ref="C16:I16"/>
    <mergeCell ref="A233:B233"/>
    <mergeCell ref="A234:B234"/>
    <mergeCell ref="A235:I23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S388"/>
  <sheetViews>
    <sheetView workbookViewId="0" topLeftCell="A123">
      <selection activeCell="R131" sqref="R131"/>
    </sheetView>
  </sheetViews>
  <sheetFormatPr defaultColWidth="9.00390625" defaultRowHeight="12.75"/>
  <cols>
    <col min="1" max="1" width="3.875" style="56" customWidth="1"/>
    <col min="2" max="2" width="47.25390625" style="56" customWidth="1"/>
    <col min="3" max="3" width="4.125" style="56" customWidth="1"/>
    <col min="4" max="4" width="3.125" style="56" customWidth="1"/>
    <col min="5" max="5" width="3.75390625" style="56" customWidth="1"/>
    <col min="6" max="6" width="10.25390625" style="56" customWidth="1"/>
    <col min="7" max="7" width="4.125" style="56" customWidth="1"/>
    <col min="8" max="8" width="0" style="56" hidden="1" customWidth="1"/>
    <col min="9" max="9" width="0.12890625" style="56" customWidth="1"/>
    <col min="10" max="11" width="0" style="56" hidden="1" customWidth="1"/>
    <col min="12" max="12" width="9.375" style="56" customWidth="1"/>
    <col min="13" max="15" width="0" style="56" hidden="1" customWidth="1"/>
    <col min="16" max="16" width="9.875" style="56" customWidth="1"/>
    <col min="17" max="17" width="9.00390625" style="56" customWidth="1"/>
    <col min="18" max="16384" width="9.125" style="56" customWidth="1"/>
  </cols>
  <sheetData>
    <row r="1" spans="1:12" ht="18.75" customHeight="1">
      <c r="A1" s="57"/>
      <c r="B1" s="58" t="s">
        <v>221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7.25" customHeight="1">
      <c r="A2" s="57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57"/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customHeight="1">
      <c r="A4" s="57"/>
      <c r="B4" s="3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57"/>
      <c r="B5" s="3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 customHeight="1">
      <c r="A6" s="57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customHeight="1">
      <c r="A7" s="57"/>
      <c r="B7" s="58" t="s">
        <v>516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6.5" customHeight="1">
      <c r="A8" s="57"/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7.25" customHeight="1">
      <c r="A9" s="57"/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customHeight="1">
      <c r="A10" s="57"/>
      <c r="B10" s="3" t="s">
        <v>3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" customHeight="1">
      <c r="A11" s="57"/>
      <c r="B11" s="3" t="s">
        <v>517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9.75" customHeight="1">
      <c r="A12" s="5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s="62" customFormat="1" ht="6.7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</row>
    <row r="14" spans="1:17" s="131" customFormat="1" ht="39" customHeight="1">
      <c r="A14" s="61" t="s">
        <v>518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O14" s="131" t="s">
        <v>519</v>
      </c>
      <c r="Q14" s="132"/>
    </row>
    <row r="15" spans="1:17" s="131" customFormat="1" ht="11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33"/>
      <c r="N15" s="133"/>
      <c r="O15" s="133"/>
      <c r="P15" s="133"/>
      <c r="Q15" s="132"/>
    </row>
    <row r="16" spans="1:17" s="1" customFormat="1" ht="15" customHeight="1">
      <c r="A16" s="57"/>
      <c r="B16" s="57"/>
      <c r="C16" s="57"/>
      <c r="D16" s="57"/>
      <c r="E16" s="57"/>
      <c r="F16" s="64" t="s">
        <v>8</v>
      </c>
      <c r="G16" s="64"/>
      <c r="H16" s="64"/>
      <c r="I16" s="64"/>
      <c r="J16" s="64"/>
      <c r="K16" s="64"/>
      <c r="L16" s="64"/>
      <c r="Q16" s="88"/>
    </row>
    <row r="17" spans="1:17" s="65" customFormat="1" ht="30" customHeight="1">
      <c r="A17" s="43" t="s">
        <v>157</v>
      </c>
      <c r="B17" s="43" t="s">
        <v>158</v>
      </c>
      <c r="C17" s="43" t="s">
        <v>520</v>
      </c>
      <c r="D17" s="43" t="s">
        <v>159</v>
      </c>
      <c r="E17" s="43" t="s">
        <v>160</v>
      </c>
      <c r="F17" s="43" t="s">
        <v>223</v>
      </c>
      <c r="G17" s="43" t="s">
        <v>521</v>
      </c>
      <c r="H17" s="43" t="s">
        <v>225</v>
      </c>
      <c r="I17" s="43" t="s">
        <v>226</v>
      </c>
      <c r="J17" s="43" t="s">
        <v>227</v>
      </c>
      <c r="K17" s="43" t="s">
        <v>522</v>
      </c>
      <c r="L17" s="43" t="s">
        <v>12</v>
      </c>
      <c r="N17" s="134"/>
      <c r="P17" s="135"/>
      <c r="Q17" s="136"/>
    </row>
    <row r="18" spans="1:17" ht="17.25" customHeight="1">
      <c r="A18" s="12"/>
      <c r="B18" s="12" t="s">
        <v>229</v>
      </c>
      <c r="C18" s="45">
        <v>992</v>
      </c>
      <c r="D18" s="45"/>
      <c r="E18" s="45"/>
      <c r="F18" s="45"/>
      <c r="G18" s="45"/>
      <c r="H18" s="13">
        <f>SUM(H20+H84+H118+H157+H184+H190+H211+H238+H250)</f>
        <v>215819.49999999997</v>
      </c>
      <c r="I18" s="13">
        <f>SUM(I20+I84+I118+I157+I184+I190+I211+I238+I250)</f>
        <v>1241</v>
      </c>
      <c r="J18" s="13">
        <f>SUM(J20+J84+J118+J157+J184+J190+J211+J238+J250)</f>
        <v>0</v>
      </c>
      <c r="K18" s="13">
        <f>SUM(K20+K84+K118+K157+K184+K190+K211+K238+K250)</f>
        <v>1241</v>
      </c>
      <c r="L18" s="13">
        <f>SUM(L20+L84+L118+L157+L184+L190+L211+L238+L250)</f>
        <v>217060.5</v>
      </c>
      <c r="P18" s="57"/>
      <c r="Q18" s="82"/>
    </row>
    <row r="19" spans="1:17" ht="15" customHeight="1">
      <c r="A19" s="12"/>
      <c r="B19" s="26" t="s">
        <v>523</v>
      </c>
      <c r="C19" s="26"/>
      <c r="D19" s="45"/>
      <c r="E19" s="45"/>
      <c r="F19" s="45"/>
      <c r="G19" s="45"/>
      <c r="H19" s="13"/>
      <c r="I19" s="66"/>
      <c r="J19" s="66"/>
      <c r="K19" s="66"/>
      <c r="L19" s="66"/>
      <c r="P19" s="57"/>
      <c r="Q19" s="82"/>
    </row>
    <row r="20" spans="1:17" ht="19.5" customHeight="1">
      <c r="A20" s="12" t="s">
        <v>166</v>
      </c>
      <c r="B20" s="12" t="s">
        <v>167</v>
      </c>
      <c r="C20" s="45">
        <v>992</v>
      </c>
      <c r="D20" s="69" t="s">
        <v>168</v>
      </c>
      <c r="E20" s="69"/>
      <c r="F20" s="69"/>
      <c r="G20" s="69"/>
      <c r="H20" s="13">
        <f>SUM(H21+H26+H31+H41+H46+H51)</f>
        <v>47554.399999999994</v>
      </c>
      <c r="I20" s="13">
        <f>SUM(I21+I26+I31+I41+I46+I51)</f>
        <v>270.3</v>
      </c>
      <c r="J20" s="13">
        <f>SUM(J21+J26+J31+J41+J46+J51)</f>
        <v>270.3</v>
      </c>
      <c r="K20" s="13">
        <f>SUM(K21+K26+K31+K41+K46+K51)</f>
        <v>0</v>
      </c>
      <c r="L20" s="13">
        <f>SUM(L21+L26+L31+L41+L46+L51)</f>
        <v>47824.7</v>
      </c>
      <c r="P20" s="57"/>
      <c r="Q20" s="82"/>
    </row>
    <row r="21" spans="1:17" ht="49.5" customHeight="1">
      <c r="A21" s="26"/>
      <c r="B21" s="26" t="s">
        <v>169</v>
      </c>
      <c r="C21" s="106">
        <v>992</v>
      </c>
      <c r="D21" s="72" t="s">
        <v>168</v>
      </c>
      <c r="E21" s="72" t="s">
        <v>170</v>
      </c>
      <c r="F21" s="72"/>
      <c r="G21" s="72"/>
      <c r="H21" s="18">
        <f>H22</f>
        <v>1198.5</v>
      </c>
      <c r="I21" s="73">
        <f>SUM(J21+K21)</f>
        <v>0</v>
      </c>
      <c r="J21" s="73">
        <f>SUM(J22)</f>
        <v>0</v>
      </c>
      <c r="K21" s="73"/>
      <c r="L21" s="73">
        <f>SUM(H21+I21)</f>
        <v>1198.5</v>
      </c>
      <c r="P21" s="57"/>
      <c r="Q21" s="82"/>
    </row>
    <row r="22" spans="1:17" ht="49.5" customHeight="1">
      <c r="A22" s="26"/>
      <c r="B22" s="26" t="s">
        <v>230</v>
      </c>
      <c r="C22" s="106">
        <v>992</v>
      </c>
      <c r="D22" s="72" t="s">
        <v>168</v>
      </c>
      <c r="E22" s="72" t="s">
        <v>170</v>
      </c>
      <c r="F22" s="72" t="s">
        <v>231</v>
      </c>
      <c r="G22" s="72"/>
      <c r="H22" s="18">
        <f>H23</f>
        <v>1198.5</v>
      </c>
      <c r="I22" s="73">
        <f>SUM(J22+K22)</f>
        <v>0</v>
      </c>
      <c r="J22" s="73">
        <f>SUM(J23)</f>
        <v>0</v>
      </c>
      <c r="K22" s="73"/>
      <c r="L22" s="73">
        <f>SUM(H22+I22)</f>
        <v>1198.5</v>
      </c>
      <c r="P22" s="57"/>
      <c r="Q22" s="82"/>
    </row>
    <row r="23" spans="1:17" ht="33.75" customHeight="1">
      <c r="A23" s="26"/>
      <c r="B23" s="26" t="s">
        <v>232</v>
      </c>
      <c r="C23" s="106">
        <v>992</v>
      </c>
      <c r="D23" s="72" t="s">
        <v>168</v>
      </c>
      <c r="E23" s="72" t="s">
        <v>170</v>
      </c>
      <c r="F23" s="72" t="s">
        <v>233</v>
      </c>
      <c r="G23" s="72"/>
      <c r="H23" s="18">
        <f>SUM(H25)</f>
        <v>1198.5</v>
      </c>
      <c r="I23" s="73">
        <f>SUM(J23+K23)</f>
        <v>0</v>
      </c>
      <c r="J23" s="73">
        <f>SUM(J25)</f>
        <v>0</v>
      </c>
      <c r="K23" s="73">
        <f>SUM(K24)</f>
        <v>0</v>
      </c>
      <c r="L23" s="73">
        <f>SUM(H23+I23)</f>
        <v>1198.5</v>
      </c>
      <c r="P23" s="57"/>
      <c r="Q23" s="82"/>
    </row>
    <row r="24" spans="1:17" ht="32.25" customHeight="1">
      <c r="A24" s="26"/>
      <c r="B24" s="26" t="s">
        <v>234</v>
      </c>
      <c r="C24" s="106">
        <v>992</v>
      </c>
      <c r="D24" s="72" t="s">
        <v>168</v>
      </c>
      <c r="E24" s="72" t="s">
        <v>170</v>
      </c>
      <c r="F24" s="72" t="s">
        <v>235</v>
      </c>
      <c r="G24" s="72"/>
      <c r="H24" s="18">
        <f>SUM(H25)</f>
        <v>1198.5</v>
      </c>
      <c r="I24" s="18">
        <f>SUM(I25)</f>
        <v>0</v>
      </c>
      <c r="J24" s="18">
        <f>SUM(J25)</f>
        <v>0</v>
      </c>
      <c r="K24" s="18">
        <f>SUM(K25)</f>
        <v>0</v>
      </c>
      <c r="L24" s="18">
        <f>SUM(L25)</f>
        <v>1198.5</v>
      </c>
      <c r="P24" s="57"/>
      <c r="Q24" s="82"/>
    </row>
    <row r="25" spans="1:17" ht="82.5" customHeight="1">
      <c r="A25" s="26"/>
      <c r="B25" s="26" t="s">
        <v>524</v>
      </c>
      <c r="C25" s="106">
        <v>992</v>
      </c>
      <c r="D25" s="72" t="s">
        <v>168</v>
      </c>
      <c r="E25" s="72" t="s">
        <v>170</v>
      </c>
      <c r="F25" s="72" t="s">
        <v>235</v>
      </c>
      <c r="G25" s="72" t="s">
        <v>237</v>
      </c>
      <c r="H25" s="18">
        <v>1198.5</v>
      </c>
      <c r="I25" s="73">
        <f>SUM(J25+K25)</f>
        <v>0</v>
      </c>
      <c r="J25" s="73">
        <v>0</v>
      </c>
      <c r="K25" s="73">
        <v>0</v>
      </c>
      <c r="L25" s="73">
        <f>SUM(H25+I25)</f>
        <v>1198.5</v>
      </c>
      <c r="P25" s="57"/>
      <c r="Q25" s="82"/>
    </row>
    <row r="26" spans="1:17" ht="65.25" customHeight="1">
      <c r="A26" s="26"/>
      <c r="B26" s="26" t="s">
        <v>171</v>
      </c>
      <c r="C26" s="106">
        <v>992</v>
      </c>
      <c r="D26" s="72" t="s">
        <v>168</v>
      </c>
      <c r="E26" s="72" t="s">
        <v>172</v>
      </c>
      <c r="F26" s="72"/>
      <c r="G26" s="72"/>
      <c r="H26" s="18">
        <f>SUM(H29)</f>
        <v>200</v>
      </c>
      <c r="I26" s="73">
        <f>SUM(J26+K26)</f>
        <v>-100</v>
      </c>
      <c r="J26" s="73">
        <v>-100</v>
      </c>
      <c r="K26" s="73">
        <f>SUM(K28)</f>
        <v>0</v>
      </c>
      <c r="L26" s="73">
        <f>SUM(H26+I26)</f>
        <v>100</v>
      </c>
      <c r="P26" s="57"/>
      <c r="Q26" s="82"/>
    </row>
    <row r="27" spans="1:17" ht="51" customHeight="1">
      <c r="A27" s="26"/>
      <c r="B27" s="26" t="s">
        <v>278</v>
      </c>
      <c r="C27" s="106">
        <v>992</v>
      </c>
      <c r="D27" s="72" t="s">
        <v>168</v>
      </c>
      <c r="E27" s="72" t="s">
        <v>172</v>
      </c>
      <c r="F27" s="72" t="s">
        <v>279</v>
      </c>
      <c r="G27" s="72"/>
      <c r="H27" s="18">
        <f>SUM(H28)</f>
        <v>200</v>
      </c>
      <c r="I27" s="18">
        <f>SUM(I28)</f>
        <v>-100</v>
      </c>
      <c r="J27" s="18">
        <f>SUM(J28)</f>
        <v>-100</v>
      </c>
      <c r="K27" s="18">
        <f>SUM(K28)</f>
        <v>0</v>
      </c>
      <c r="L27" s="18">
        <f>SUM(L28)</f>
        <v>100</v>
      </c>
      <c r="P27" s="57"/>
      <c r="Q27" s="82"/>
    </row>
    <row r="28" spans="1:17" ht="36.75" customHeight="1">
      <c r="A28" s="26"/>
      <c r="B28" s="26" t="s">
        <v>280</v>
      </c>
      <c r="C28" s="106">
        <v>992</v>
      </c>
      <c r="D28" s="72" t="s">
        <v>168</v>
      </c>
      <c r="E28" s="72" t="s">
        <v>172</v>
      </c>
      <c r="F28" s="72" t="s">
        <v>281</v>
      </c>
      <c r="G28" s="72"/>
      <c r="H28" s="18">
        <f>SUM(H30)</f>
        <v>200</v>
      </c>
      <c r="I28" s="18">
        <f>SUM(I30)</f>
        <v>-100</v>
      </c>
      <c r="J28" s="18">
        <f>SUM(J30)</f>
        <v>-100</v>
      </c>
      <c r="K28" s="18">
        <f>SUM(K30)</f>
        <v>0</v>
      </c>
      <c r="L28" s="18">
        <f>SUM(L30)</f>
        <v>100</v>
      </c>
      <c r="P28" s="57"/>
      <c r="Q28" s="82"/>
    </row>
    <row r="29" spans="1:17" ht="32.25" customHeight="1">
      <c r="A29" s="26"/>
      <c r="B29" s="26" t="s">
        <v>282</v>
      </c>
      <c r="C29" s="106">
        <v>992</v>
      </c>
      <c r="D29" s="72" t="s">
        <v>168</v>
      </c>
      <c r="E29" s="72" t="s">
        <v>172</v>
      </c>
      <c r="F29" s="72" t="s">
        <v>283</v>
      </c>
      <c r="G29" s="72"/>
      <c r="H29" s="18">
        <f>SUM(H30)</f>
        <v>200</v>
      </c>
      <c r="I29" s="18">
        <f>SUM(I30)</f>
        <v>-100</v>
      </c>
      <c r="J29" s="18">
        <f>SUM(J30)</f>
        <v>-100</v>
      </c>
      <c r="K29" s="18">
        <f>SUM(K30)</f>
        <v>0</v>
      </c>
      <c r="L29" s="18">
        <f>SUM(L30)</f>
        <v>100</v>
      </c>
      <c r="P29" s="57"/>
      <c r="Q29" s="82"/>
    </row>
    <row r="30" spans="1:17" ht="33" customHeight="1">
      <c r="A30" s="26"/>
      <c r="B30" s="26" t="s">
        <v>243</v>
      </c>
      <c r="C30" s="106">
        <v>992</v>
      </c>
      <c r="D30" s="72" t="s">
        <v>168</v>
      </c>
      <c r="E30" s="72" t="s">
        <v>172</v>
      </c>
      <c r="F30" s="72" t="s">
        <v>283</v>
      </c>
      <c r="G30" s="72" t="s">
        <v>244</v>
      </c>
      <c r="H30" s="18">
        <v>200</v>
      </c>
      <c r="I30" s="73">
        <f>SUM(J30+K30)</f>
        <v>-100</v>
      </c>
      <c r="J30" s="73">
        <v>-100</v>
      </c>
      <c r="K30" s="73">
        <v>0</v>
      </c>
      <c r="L30" s="73">
        <f>SUM(H30+I30)</f>
        <v>100</v>
      </c>
      <c r="P30" s="57"/>
      <c r="Q30" s="82"/>
    </row>
    <row r="31" spans="1:17" ht="69" customHeight="1">
      <c r="A31" s="26"/>
      <c r="B31" s="26" t="s">
        <v>173</v>
      </c>
      <c r="C31" s="106">
        <v>992</v>
      </c>
      <c r="D31" s="72" t="s">
        <v>168</v>
      </c>
      <c r="E31" s="72" t="s">
        <v>174</v>
      </c>
      <c r="F31" s="72"/>
      <c r="G31" s="72"/>
      <c r="H31" s="18">
        <f>SUM(H32)</f>
        <v>17503.100000000002</v>
      </c>
      <c r="I31" s="18">
        <f>SUM(I32)</f>
        <v>293.8</v>
      </c>
      <c r="J31" s="18">
        <f>SUM(J32)</f>
        <v>293.8</v>
      </c>
      <c r="K31" s="18">
        <f>SUM(K32)</f>
        <v>0</v>
      </c>
      <c r="L31" s="18">
        <f>SUM(L32)</f>
        <v>17796.9</v>
      </c>
      <c r="P31" s="57"/>
      <c r="Q31" s="82"/>
    </row>
    <row r="32" spans="1:17" ht="12.75">
      <c r="A32" s="26"/>
      <c r="B32" s="26" t="s">
        <v>238</v>
      </c>
      <c r="C32" s="106">
        <v>992</v>
      </c>
      <c r="D32" s="72" t="s">
        <v>168</v>
      </c>
      <c r="E32" s="72" t="s">
        <v>174</v>
      </c>
      <c r="F32" s="72" t="s">
        <v>239</v>
      </c>
      <c r="G32" s="72"/>
      <c r="H32" s="18">
        <f>SUM(H33+H38)</f>
        <v>17503.100000000002</v>
      </c>
      <c r="I32" s="18">
        <f>SUM(I33+I38)</f>
        <v>293.8</v>
      </c>
      <c r="J32" s="18">
        <f>SUM(J33+J38)</f>
        <v>293.8</v>
      </c>
      <c r="K32" s="18">
        <f>SUM(K33+K38)</f>
        <v>0</v>
      </c>
      <c r="L32" s="18">
        <f>SUM(L33+L38)</f>
        <v>17796.9</v>
      </c>
      <c r="P32" s="57"/>
      <c r="Q32" s="82"/>
    </row>
    <row r="33" spans="1:17" ht="12.75">
      <c r="A33" s="26"/>
      <c r="B33" s="26" t="s">
        <v>525</v>
      </c>
      <c r="C33" s="106">
        <v>992</v>
      </c>
      <c r="D33" s="72" t="s">
        <v>168</v>
      </c>
      <c r="E33" s="72" t="s">
        <v>174</v>
      </c>
      <c r="F33" s="72" t="s">
        <v>241</v>
      </c>
      <c r="G33" s="72"/>
      <c r="H33" s="18">
        <f>SUM(H35+H36+H37)</f>
        <v>17490.7</v>
      </c>
      <c r="I33" s="73">
        <f>SUM(J33+K33)</f>
        <v>293.8</v>
      </c>
      <c r="J33" s="73">
        <f>SUM(J34)</f>
        <v>293.8</v>
      </c>
      <c r="K33" s="73">
        <f>SUM(K35)</f>
        <v>0</v>
      </c>
      <c r="L33" s="73">
        <f>SUM(H33+I33)</f>
        <v>17784.5</v>
      </c>
      <c r="P33" s="57"/>
      <c r="Q33" s="82"/>
    </row>
    <row r="34" spans="1:17" ht="12.75">
      <c r="A34" s="26"/>
      <c r="B34" s="26" t="s">
        <v>234</v>
      </c>
      <c r="C34" s="106">
        <v>992</v>
      </c>
      <c r="D34" s="72" t="s">
        <v>168</v>
      </c>
      <c r="E34" s="72" t="s">
        <v>174</v>
      </c>
      <c r="F34" s="72" t="s">
        <v>242</v>
      </c>
      <c r="G34" s="72"/>
      <c r="H34" s="18">
        <f>SUM(H35+H36+H37)</f>
        <v>17490.7</v>
      </c>
      <c r="I34" s="18">
        <f>SUM(I35+I36+I37)</f>
        <v>238.8</v>
      </c>
      <c r="J34" s="18">
        <f>SUM(J35+J36+J37)</f>
        <v>293.8</v>
      </c>
      <c r="K34" s="18">
        <f>SUM(K35+K36+K37)</f>
        <v>0</v>
      </c>
      <c r="L34" s="18">
        <f>SUM(L35+L36+L37)</f>
        <v>17729.5</v>
      </c>
      <c r="P34" s="57"/>
      <c r="Q34" s="82"/>
    </row>
    <row r="35" spans="1:17" ht="80.25" customHeight="1">
      <c r="A35" s="26"/>
      <c r="B35" s="26" t="s">
        <v>524</v>
      </c>
      <c r="C35" s="106">
        <v>992</v>
      </c>
      <c r="D35" s="72" t="s">
        <v>168</v>
      </c>
      <c r="E35" s="72" t="s">
        <v>174</v>
      </c>
      <c r="F35" s="72" t="s">
        <v>242</v>
      </c>
      <c r="G35" s="72" t="s">
        <v>237</v>
      </c>
      <c r="H35" s="18">
        <v>15884</v>
      </c>
      <c r="I35" s="73">
        <f>SUM(J35)</f>
        <v>0</v>
      </c>
      <c r="J35" s="73">
        <v>0</v>
      </c>
      <c r="K35" s="73">
        <v>0</v>
      </c>
      <c r="L35" s="73">
        <f>SUM(H35+I35)</f>
        <v>15884</v>
      </c>
      <c r="P35" s="57"/>
      <c r="Q35" s="82"/>
    </row>
    <row r="36" spans="1:17" ht="30.75" customHeight="1">
      <c r="A36" s="26"/>
      <c r="B36" s="26" t="s">
        <v>243</v>
      </c>
      <c r="C36" s="106">
        <v>992</v>
      </c>
      <c r="D36" s="72" t="s">
        <v>168</v>
      </c>
      <c r="E36" s="72" t="s">
        <v>174</v>
      </c>
      <c r="F36" s="72" t="s">
        <v>242</v>
      </c>
      <c r="G36" s="72" t="s">
        <v>244</v>
      </c>
      <c r="H36" s="18">
        <v>1406.7</v>
      </c>
      <c r="I36" s="73">
        <f>SUM(J36+K36)</f>
        <v>238.8</v>
      </c>
      <c r="J36" s="73">
        <v>238.8</v>
      </c>
      <c r="K36" s="73"/>
      <c r="L36" s="73">
        <f>SUM(H36+I36)</f>
        <v>1645.5</v>
      </c>
      <c r="P36" s="57"/>
      <c r="Q36" s="82"/>
    </row>
    <row r="37" spans="1:17" ht="15" customHeight="1">
      <c r="A37" s="26"/>
      <c r="B37" s="26" t="s">
        <v>245</v>
      </c>
      <c r="C37" s="106">
        <v>992</v>
      </c>
      <c r="D37" s="72" t="s">
        <v>168</v>
      </c>
      <c r="E37" s="72" t="s">
        <v>174</v>
      </c>
      <c r="F37" s="72" t="s">
        <v>242</v>
      </c>
      <c r="G37" s="72" t="s">
        <v>246</v>
      </c>
      <c r="H37" s="18">
        <v>200</v>
      </c>
      <c r="I37" s="73">
        <v>0</v>
      </c>
      <c r="J37" s="73">
        <v>55</v>
      </c>
      <c r="K37" s="73"/>
      <c r="L37" s="73">
        <f>SUM(H37+I37)</f>
        <v>200</v>
      </c>
      <c r="P37" s="57"/>
      <c r="Q37" s="82"/>
    </row>
    <row r="38" spans="1:17" ht="16.5" customHeight="1">
      <c r="A38" s="26"/>
      <c r="B38" s="26" t="s">
        <v>247</v>
      </c>
      <c r="C38" s="106">
        <v>992</v>
      </c>
      <c r="D38" s="72" t="s">
        <v>168</v>
      </c>
      <c r="E38" s="72" t="s">
        <v>174</v>
      </c>
      <c r="F38" s="72" t="s">
        <v>248</v>
      </c>
      <c r="G38" s="72"/>
      <c r="H38" s="18">
        <f aca="true" t="shared" si="0" ref="H38:L39">SUM(H39)</f>
        <v>12.4</v>
      </c>
      <c r="I38" s="18">
        <f t="shared" si="0"/>
        <v>0</v>
      </c>
      <c r="J38" s="18">
        <f t="shared" si="0"/>
        <v>0</v>
      </c>
      <c r="K38" s="18">
        <f t="shared" si="0"/>
        <v>0</v>
      </c>
      <c r="L38" s="18">
        <f t="shared" si="0"/>
        <v>12.4</v>
      </c>
      <c r="P38" s="57"/>
      <c r="Q38" s="82"/>
    </row>
    <row r="39" spans="1:17" ht="61.5" customHeight="1">
      <c r="A39" s="26"/>
      <c r="B39" s="26" t="s">
        <v>249</v>
      </c>
      <c r="C39" s="106">
        <v>992</v>
      </c>
      <c r="D39" s="72" t="s">
        <v>168</v>
      </c>
      <c r="E39" s="72" t="s">
        <v>174</v>
      </c>
      <c r="F39" s="72" t="s">
        <v>250</v>
      </c>
      <c r="G39" s="72"/>
      <c r="H39" s="18">
        <f t="shared" si="0"/>
        <v>12.4</v>
      </c>
      <c r="I39" s="18">
        <f t="shared" si="0"/>
        <v>0</v>
      </c>
      <c r="J39" s="18">
        <f t="shared" si="0"/>
        <v>0</v>
      </c>
      <c r="K39" s="18">
        <f t="shared" si="0"/>
        <v>0</v>
      </c>
      <c r="L39" s="18">
        <f t="shared" si="0"/>
        <v>12.4</v>
      </c>
      <c r="P39" s="57"/>
      <c r="Q39" s="82"/>
    </row>
    <row r="40" spans="1:17" ht="30" customHeight="1">
      <c r="A40" s="26"/>
      <c r="B40" s="26" t="s">
        <v>243</v>
      </c>
      <c r="C40" s="106">
        <v>992</v>
      </c>
      <c r="D40" s="72" t="s">
        <v>168</v>
      </c>
      <c r="E40" s="72" t="s">
        <v>174</v>
      </c>
      <c r="F40" s="72" t="s">
        <v>250</v>
      </c>
      <c r="G40" s="72" t="s">
        <v>244</v>
      </c>
      <c r="H40" s="18">
        <v>12.4</v>
      </c>
      <c r="I40" s="73">
        <f>SUM(J40+K40)</f>
        <v>0</v>
      </c>
      <c r="J40" s="73"/>
      <c r="K40" s="73">
        <v>0</v>
      </c>
      <c r="L40" s="73">
        <f>SUM(H40+I40)</f>
        <v>12.4</v>
      </c>
      <c r="P40" s="57"/>
      <c r="Q40" s="82"/>
    </row>
    <row r="41" spans="1:17" ht="50.25" customHeight="1">
      <c r="A41" s="26"/>
      <c r="B41" s="26" t="s">
        <v>175</v>
      </c>
      <c r="C41" s="106">
        <v>991</v>
      </c>
      <c r="D41" s="72" t="s">
        <v>168</v>
      </c>
      <c r="E41" s="72" t="s">
        <v>176</v>
      </c>
      <c r="F41" s="72"/>
      <c r="G41" s="72"/>
      <c r="H41" s="18">
        <f>SUM(H42)</f>
        <v>845.5</v>
      </c>
      <c r="I41" s="18">
        <f>SUM(I42)</f>
        <v>0</v>
      </c>
      <c r="J41" s="18">
        <f>SUM(J42)</f>
        <v>0</v>
      </c>
      <c r="K41" s="18">
        <f>SUM(K42)</f>
        <v>0</v>
      </c>
      <c r="L41" s="18">
        <f>SUM(L42)</f>
        <v>845.5</v>
      </c>
      <c r="P41" s="57"/>
      <c r="Q41" s="82"/>
    </row>
    <row r="42" spans="1:17" ht="48" customHeight="1">
      <c r="A42" s="26"/>
      <c r="B42" s="26" t="s">
        <v>238</v>
      </c>
      <c r="C42" s="106">
        <v>991</v>
      </c>
      <c r="D42" s="72" t="s">
        <v>168</v>
      </c>
      <c r="E42" s="72" t="s">
        <v>176</v>
      </c>
      <c r="F42" s="72" t="s">
        <v>239</v>
      </c>
      <c r="G42" s="72"/>
      <c r="H42" s="18">
        <f>SUM(H43)</f>
        <v>845.5</v>
      </c>
      <c r="I42" s="18">
        <f aca="true" t="shared" si="1" ref="I42:L44">SUM(I43)</f>
        <v>0</v>
      </c>
      <c r="J42" s="18">
        <f t="shared" si="1"/>
        <v>0</v>
      </c>
      <c r="K42" s="18">
        <f t="shared" si="1"/>
        <v>0</v>
      </c>
      <c r="L42" s="18">
        <f t="shared" si="1"/>
        <v>845.5</v>
      </c>
      <c r="M42" s="18">
        <f>SUM(M43)</f>
        <v>0</v>
      </c>
      <c r="N42" s="18">
        <f>SUM(N43)</f>
        <v>0</v>
      </c>
      <c r="O42" s="18">
        <f>SUM(O43)</f>
        <v>0</v>
      </c>
      <c r="P42" s="57"/>
      <c r="Q42" s="82"/>
    </row>
    <row r="43" spans="1:17" ht="33.75" customHeight="1">
      <c r="A43" s="26"/>
      <c r="B43" s="26" t="s">
        <v>526</v>
      </c>
      <c r="C43" s="106">
        <v>991</v>
      </c>
      <c r="D43" s="72" t="s">
        <v>168</v>
      </c>
      <c r="E43" s="72" t="s">
        <v>176</v>
      </c>
      <c r="F43" s="72" t="s">
        <v>253</v>
      </c>
      <c r="G43" s="72"/>
      <c r="H43" s="18">
        <f>SUM(H44)</f>
        <v>845.5</v>
      </c>
      <c r="I43" s="18">
        <f t="shared" si="1"/>
        <v>0</v>
      </c>
      <c r="J43" s="18">
        <f t="shared" si="1"/>
        <v>0</v>
      </c>
      <c r="K43" s="18">
        <f t="shared" si="1"/>
        <v>0</v>
      </c>
      <c r="L43" s="18">
        <f t="shared" si="1"/>
        <v>845.5</v>
      </c>
      <c r="P43" s="57"/>
      <c r="Q43" s="82"/>
    </row>
    <row r="44" spans="1:17" ht="30" customHeight="1">
      <c r="A44" s="26"/>
      <c r="B44" s="26" t="s">
        <v>234</v>
      </c>
      <c r="C44" s="106">
        <v>991</v>
      </c>
      <c r="D44" s="72" t="s">
        <v>168</v>
      </c>
      <c r="E44" s="72" t="s">
        <v>176</v>
      </c>
      <c r="F44" s="72" t="s">
        <v>254</v>
      </c>
      <c r="G44" s="72"/>
      <c r="H44" s="18">
        <f>SUM(H45)</f>
        <v>845.5</v>
      </c>
      <c r="I44" s="18">
        <f t="shared" si="1"/>
        <v>0</v>
      </c>
      <c r="J44" s="18">
        <f t="shared" si="1"/>
        <v>0</v>
      </c>
      <c r="K44" s="18">
        <f t="shared" si="1"/>
        <v>0</v>
      </c>
      <c r="L44" s="18">
        <f t="shared" si="1"/>
        <v>845.5</v>
      </c>
      <c r="P44" s="57"/>
      <c r="Q44" s="82"/>
    </row>
    <row r="45" spans="1:17" ht="19.5" customHeight="1">
      <c r="A45" s="26"/>
      <c r="B45" s="75" t="s">
        <v>255</v>
      </c>
      <c r="C45" s="106">
        <v>991</v>
      </c>
      <c r="D45" s="72" t="s">
        <v>168</v>
      </c>
      <c r="E45" s="72" t="s">
        <v>176</v>
      </c>
      <c r="F45" s="106" t="s">
        <v>254</v>
      </c>
      <c r="G45" s="72" t="s">
        <v>256</v>
      </c>
      <c r="H45" s="18">
        <v>845.5</v>
      </c>
      <c r="I45" s="73">
        <f>SUM(J45)</f>
        <v>0</v>
      </c>
      <c r="J45" s="73">
        <v>0</v>
      </c>
      <c r="K45" s="73"/>
      <c r="L45" s="73">
        <f>SUM(H45+I45)</f>
        <v>845.5</v>
      </c>
      <c r="P45" s="57"/>
      <c r="Q45" s="82"/>
    </row>
    <row r="46" spans="1:17" ht="3" customHeight="1" hidden="1">
      <c r="A46" s="26"/>
      <c r="B46" s="75" t="s">
        <v>527</v>
      </c>
      <c r="C46" s="106">
        <v>992</v>
      </c>
      <c r="D46" s="72" t="s">
        <v>168</v>
      </c>
      <c r="E46" s="72" t="s">
        <v>178</v>
      </c>
      <c r="F46" s="106"/>
      <c r="G46" s="72"/>
      <c r="H46" s="18">
        <f>SUM(H49)</f>
        <v>500</v>
      </c>
      <c r="I46" s="18">
        <f>SUM(I49)</f>
        <v>-500</v>
      </c>
      <c r="J46" s="18">
        <f>SUM(J49)</f>
        <v>-500</v>
      </c>
      <c r="K46" s="18">
        <f>SUM(K49)</f>
        <v>0</v>
      </c>
      <c r="L46" s="18">
        <f>SUM(L49)</f>
        <v>0</v>
      </c>
      <c r="P46" s="57"/>
      <c r="Q46" s="82"/>
    </row>
    <row r="47" spans="1:17" ht="33" customHeight="1" hidden="1">
      <c r="A47" s="26"/>
      <c r="B47" s="75" t="s">
        <v>257</v>
      </c>
      <c r="C47" s="106">
        <v>992</v>
      </c>
      <c r="D47" s="72" t="s">
        <v>168</v>
      </c>
      <c r="E47" s="72" t="s">
        <v>178</v>
      </c>
      <c r="F47" s="106" t="s">
        <v>258</v>
      </c>
      <c r="G47" s="72"/>
      <c r="H47" s="18">
        <f>SUM(H48)</f>
        <v>500</v>
      </c>
      <c r="I47" s="18">
        <f aca="true" t="shared" si="2" ref="I47:L48">SUM(I48)</f>
        <v>-500</v>
      </c>
      <c r="J47" s="18">
        <f t="shared" si="2"/>
        <v>-500</v>
      </c>
      <c r="K47" s="18">
        <f t="shared" si="2"/>
        <v>0</v>
      </c>
      <c r="L47" s="18">
        <f t="shared" si="2"/>
        <v>0</v>
      </c>
      <c r="P47" s="57"/>
      <c r="Q47" s="82"/>
    </row>
    <row r="48" spans="1:17" ht="31.5" customHeight="1" hidden="1">
      <c r="A48" s="26"/>
      <c r="B48" s="26" t="s">
        <v>274</v>
      </c>
      <c r="C48" s="106">
        <v>992</v>
      </c>
      <c r="D48" s="72" t="s">
        <v>168</v>
      </c>
      <c r="E48" s="72" t="s">
        <v>178</v>
      </c>
      <c r="F48" s="106" t="s">
        <v>275</v>
      </c>
      <c r="G48" s="72"/>
      <c r="H48" s="18">
        <f>SUM(H49)</f>
        <v>500</v>
      </c>
      <c r="I48" s="18">
        <f t="shared" si="2"/>
        <v>-500</v>
      </c>
      <c r="J48" s="18">
        <f t="shared" si="2"/>
        <v>-500</v>
      </c>
      <c r="K48" s="18">
        <f t="shared" si="2"/>
        <v>0</v>
      </c>
      <c r="L48" s="18">
        <f t="shared" si="2"/>
        <v>0</v>
      </c>
      <c r="P48" s="57"/>
      <c r="Q48" s="82"/>
    </row>
    <row r="49" spans="1:17" ht="30.75" customHeight="1" hidden="1">
      <c r="A49" s="26"/>
      <c r="B49" s="26" t="s">
        <v>276</v>
      </c>
      <c r="C49" s="106">
        <v>992</v>
      </c>
      <c r="D49" s="72" t="s">
        <v>168</v>
      </c>
      <c r="E49" s="72" t="s">
        <v>178</v>
      </c>
      <c r="F49" s="106" t="s">
        <v>277</v>
      </c>
      <c r="G49" s="72"/>
      <c r="H49" s="18">
        <f>SUM(H50)</f>
        <v>500</v>
      </c>
      <c r="I49" s="18">
        <f>SUM(I50)</f>
        <v>-500</v>
      </c>
      <c r="J49" s="18">
        <f>SUM(J50)</f>
        <v>-500</v>
      </c>
      <c r="K49" s="18">
        <f>SUM(K50)</f>
        <v>0</v>
      </c>
      <c r="L49" s="18">
        <f>SUM(L50)</f>
        <v>0</v>
      </c>
      <c r="P49" s="57"/>
      <c r="Q49" s="82"/>
    </row>
    <row r="50" spans="1:17" ht="17.25" customHeight="1" hidden="1">
      <c r="A50" s="26"/>
      <c r="B50" s="26" t="s">
        <v>245</v>
      </c>
      <c r="C50" s="106">
        <v>992</v>
      </c>
      <c r="D50" s="72" t="s">
        <v>168</v>
      </c>
      <c r="E50" s="72" t="s">
        <v>178</v>
      </c>
      <c r="F50" s="72" t="s">
        <v>277</v>
      </c>
      <c r="G50" s="72" t="s">
        <v>246</v>
      </c>
      <c r="H50" s="18">
        <v>500</v>
      </c>
      <c r="I50" s="73">
        <f>SUM(J50)</f>
        <v>-500</v>
      </c>
      <c r="J50" s="73">
        <v>-500</v>
      </c>
      <c r="K50" s="73"/>
      <c r="L50" s="73">
        <f>SUM(H50+I50)</f>
        <v>0</v>
      </c>
      <c r="P50" s="57"/>
      <c r="Q50" s="82"/>
    </row>
    <row r="51" spans="1:17" ht="17.25" customHeight="1">
      <c r="A51" s="26"/>
      <c r="B51" s="26" t="s">
        <v>179</v>
      </c>
      <c r="C51" s="106">
        <v>992</v>
      </c>
      <c r="D51" s="72" t="s">
        <v>168</v>
      </c>
      <c r="E51" s="72" t="s">
        <v>180</v>
      </c>
      <c r="F51" s="72"/>
      <c r="G51" s="72"/>
      <c r="H51" s="18">
        <f aca="true" t="shared" si="3" ref="H51:O51">SUM(H52+H64+H72)</f>
        <v>27307.299999999996</v>
      </c>
      <c r="I51" s="18">
        <f t="shared" si="3"/>
        <v>576.5</v>
      </c>
      <c r="J51" s="18">
        <f t="shared" si="3"/>
        <v>576.5</v>
      </c>
      <c r="K51" s="18">
        <f t="shared" si="3"/>
        <v>0</v>
      </c>
      <c r="L51" s="18">
        <f t="shared" si="3"/>
        <v>27883.8</v>
      </c>
      <c r="M51" s="18">
        <f t="shared" si="3"/>
        <v>0</v>
      </c>
      <c r="N51" s="18">
        <f t="shared" si="3"/>
        <v>0</v>
      </c>
      <c r="O51" s="18">
        <f t="shared" si="3"/>
        <v>0</v>
      </c>
      <c r="Q51" s="82"/>
    </row>
    <row r="52" spans="1:17" ht="12.75">
      <c r="A52" s="26"/>
      <c r="B52" s="75" t="s">
        <v>257</v>
      </c>
      <c r="C52" s="106">
        <v>992</v>
      </c>
      <c r="D52" s="72" t="s">
        <v>168</v>
      </c>
      <c r="E52" s="72" t="s">
        <v>180</v>
      </c>
      <c r="F52" s="106" t="s">
        <v>258</v>
      </c>
      <c r="G52" s="72"/>
      <c r="H52" s="18">
        <f aca="true" t="shared" si="4" ref="H52:O52">SUM(H53+H56+H61)</f>
        <v>22586.399999999998</v>
      </c>
      <c r="I52" s="18">
        <f t="shared" si="4"/>
        <v>1006.5</v>
      </c>
      <c r="J52" s="18">
        <f t="shared" si="4"/>
        <v>1006.5</v>
      </c>
      <c r="K52" s="18">
        <f t="shared" si="4"/>
        <v>0</v>
      </c>
      <c r="L52" s="18">
        <f t="shared" si="4"/>
        <v>23592.899999999998</v>
      </c>
      <c r="M52" s="18">
        <f t="shared" si="4"/>
        <v>0</v>
      </c>
      <c r="N52" s="18">
        <f t="shared" si="4"/>
        <v>0</v>
      </c>
      <c r="O52" s="18">
        <f t="shared" si="4"/>
        <v>0</v>
      </c>
      <c r="Q52" s="82"/>
    </row>
    <row r="53" spans="1:17" ht="32.25" customHeight="1">
      <c r="A53" s="26"/>
      <c r="B53" s="75" t="s">
        <v>259</v>
      </c>
      <c r="C53" s="106">
        <v>992</v>
      </c>
      <c r="D53" s="72" t="s">
        <v>168</v>
      </c>
      <c r="E53" s="72" t="s">
        <v>180</v>
      </c>
      <c r="F53" s="106" t="s">
        <v>260</v>
      </c>
      <c r="G53" s="69"/>
      <c r="H53" s="18">
        <f>SUM(H54)</f>
        <v>1648.8</v>
      </c>
      <c r="I53" s="18">
        <f>SUM(I54)</f>
        <v>0</v>
      </c>
      <c r="J53" s="18">
        <f>SUM(J54)</f>
        <v>0</v>
      </c>
      <c r="K53" s="18">
        <f>SUM(K54)</f>
        <v>0</v>
      </c>
      <c r="L53" s="18">
        <f>SUM(L54)</f>
        <v>1648.8</v>
      </c>
      <c r="Q53" s="82"/>
    </row>
    <row r="54" spans="1:17" ht="12.75">
      <c r="A54" s="26"/>
      <c r="B54" s="26" t="s">
        <v>261</v>
      </c>
      <c r="C54" s="106">
        <v>992</v>
      </c>
      <c r="D54" s="72" t="s">
        <v>168</v>
      </c>
      <c r="E54" s="72" t="s">
        <v>180</v>
      </c>
      <c r="F54" s="72" t="s">
        <v>264</v>
      </c>
      <c r="G54" s="72"/>
      <c r="H54" s="18">
        <f>H55</f>
        <v>1648.8</v>
      </c>
      <c r="I54" s="73">
        <f>SUM(J54:K54)</f>
        <v>0</v>
      </c>
      <c r="J54" s="73"/>
      <c r="K54" s="73"/>
      <c r="L54" s="73">
        <f>SUM(H54+I54)</f>
        <v>1648.8</v>
      </c>
      <c r="Q54" s="82"/>
    </row>
    <row r="55" spans="1:17" ht="12.75">
      <c r="A55" s="26"/>
      <c r="B55" s="26" t="s">
        <v>263</v>
      </c>
      <c r="C55" s="106">
        <v>992</v>
      </c>
      <c r="D55" s="72" t="s">
        <v>168</v>
      </c>
      <c r="E55" s="72" t="s">
        <v>180</v>
      </c>
      <c r="F55" s="72" t="s">
        <v>264</v>
      </c>
      <c r="G55" s="72" t="s">
        <v>265</v>
      </c>
      <c r="H55" s="18">
        <v>1648.8</v>
      </c>
      <c r="I55" s="73">
        <f>SUM(J55+K55)</f>
        <v>0</v>
      </c>
      <c r="J55" s="73">
        <v>0</v>
      </c>
      <c r="K55" s="73">
        <v>0</v>
      </c>
      <c r="L55" s="73">
        <f>SUM(H55+I55)</f>
        <v>1648.8</v>
      </c>
      <c r="Q55" s="82"/>
    </row>
    <row r="56" spans="1:17" ht="12.75">
      <c r="A56" s="26"/>
      <c r="B56" s="26" t="s">
        <v>270</v>
      </c>
      <c r="C56" s="106">
        <v>992</v>
      </c>
      <c r="D56" s="72" t="s">
        <v>168</v>
      </c>
      <c r="E56" s="72" t="s">
        <v>180</v>
      </c>
      <c r="F56" s="72" t="s">
        <v>271</v>
      </c>
      <c r="G56" s="72"/>
      <c r="H56" s="18">
        <f>SUM(H57)</f>
        <v>19837.6</v>
      </c>
      <c r="I56" s="73">
        <f>SUM(J56+K56)</f>
        <v>1006.5</v>
      </c>
      <c r="J56" s="73">
        <f>SUM(J57)</f>
        <v>1006.5</v>
      </c>
      <c r="K56" s="73">
        <f>SUM(K57)</f>
        <v>0</v>
      </c>
      <c r="L56" s="73">
        <f>SUM(H56+I56)</f>
        <v>20844.1</v>
      </c>
      <c r="Q56" s="82"/>
    </row>
    <row r="57" spans="1:17" ht="33" customHeight="1">
      <c r="A57" s="26"/>
      <c r="B57" s="26" t="s">
        <v>272</v>
      </c>
      <c r="C57" s="106">
        <v>992</v>
      </c>
      <c r="D57" s="72" t="s">
        <v>168</v>
      </c>
      <c r="E57" s="72" t="s">
        <v>180</v>
      </c>
      <c r="F57" s="72" t="s">
        <v>273</v>
      </c>
      <c r="G57" s="72"/>
      <c r="H57" s="18">
        <f>SUM(H58+H59+H60)</f>
        <v>19837.6</v>
      </c>
      <c r="I57" s="18">
        <f>SUM(I58+I59+I60)</f>
        <v>1006.5</v>
      </c>
      <c r="J57" s="18">
        <f>SUM(J58+J59+J60)</f>
        <v>1006.5</v>
      </c>
      <c r="K57" s="18">
        <f>SUM(K58+K59+K60)</f>
        <v>0</v>
      </c>
      <c r="L57" s="18">
        <f>SUM(L58+L59+L60)</f>
        <v>20844.1</v>
      </c>
      <c r="Q57" s="82"/>
    </row>
    <row r="58" spans="1:17" ht="82.5" customHeight="1">
      <c r="A58" s="26"/>
      <c r="B58" s="26" t="s">
        <v>524</v>
      </c>
      <c r="C58" s="106">
        <v>992</v>
      </c>
      <c r="D58" s="72" t="s">
        <v>168</v>
      </c>
      <c r="E58" s="72" t="s">
        <v>180</v>
      </c>
      <c r="F58" s="72" t="s">
        <v>273</v>
      </c>
      <c r="G58" s="72" t="s">
        <v>237</v>
      </c>
      <c r="H58" s="18">
        <v>17764.6</v>
      </c>
      <c r="I58" s="73">
        <f>SUM(J58)</f>
        <v>606</v>
      </c>
      <c r="J58" s="73">
        <v>606</v>
      </c>
      <c r="K58" s="73"/>
      <c r="L58" s="73">
        <f>SUM(H58+I58)</f>
        <v>18370.6</v>
      </c>
      <c r="Q58" s="82"/>
    </row>
    <row r="59" spans="1:17" ht="34.5" customHeight="1">
      <c r="A59" s="26"/>
      <c r="B59" s="26" t="s">
        <v>243</v>
      </c>
      <c r="C59" s="106">
        <v>992</v>
      </c>
      <c r="D59" s="72" t="s">
        <v>168</v>
      </c>
      <c r="E59" s="72" t="s">
        <v>180</v>
      </c>
      <c r="F59" s="72" t="s">
        <v>273</v>
      </c>
      <c r="G59" s="72" t="s">
        <v>244</v>
      </c>
      <c r="H59" s="18">
        <v>2053</v>
      </c>
      <c r="I59" s="73">
        <f>SUM(J59)</f>
        <v>400.5</v>
      </c>
      <c r="J59" s="73">
        <v>400.5</v>
      </c>
      <c r="K59" s="73"/>
      <c r="L59" s="73">
        <f>SUM(H59+I59)</f>
        <v>2453.5</v>
      </c>
      <c r="Q59" s="82"/>
    </row>
    <row r="60" spans="1:17" ht="18" customHeight="1">
      <c r="A60" s="26"/>
      <c r="B60" s="26" t="s">
        <v>245</v>
      </c>
      <c r="C60" s="106">
        <v>992</v>
      </c>
      <c r="D60" s="72" t="s">
        <v>168</v>
      </c>
      <c r="E60" s="72" t="s">
        <v>180</v>
      </c>
      <c r="F60" s="72" t="s">
        <v>273</v>
      </c>
      <c r="G60" s="72" t="s">
        <v>246</v>
      </c>
      <c r="H60" s="18">
        <v>20</v>
      </c>
      <c r="I60" s="73">
        <f>SUM(J60+K60)</f>
        <v>0</v>
      </c>
      <c r="J60" s="73">
        <v>0</v>
      </c>
      <c r="K60" s="73"/>
      <c r="L60" s="73">
        <f>SUM(H60+I60)</f>
        <v>20</v>
      </c>
      <c r="Q60" s="82"/>
    </row>
    <row r="61" spans="1:17" ht="62.25" customHeight="1">
      <c r="A61" s="26"/>
      <c r="B61" s="26" t="s">
        <v>266</v>
      </c>
      <c r="C61" s="106">
        <v>992</v>
      </c>
      <c r="D61" s="72" t="s">
        <v>168</v>
      </c>
      <c r="E61" s="72" t="s">
        <v>180</v>
      </c>
      <c r="F61" s="72" t="s">
        <v>267</v>
      </c>
      <c r="G61" s="72"/>
      <c r="H61" s="18">
        <f aca="true" t="shared" si="5" ref="H61:J62">SUM(H62)</f>
        <v>1100</v>
      </c>
      <c r="I61" s="73">
        <f t="shared" si="5"/>
        <v>0</v>
      </c>
      <c r="J61" s="73">
        <f t="shared" si="5"/>
        <v>0</v>
      </c>
      <c r="K61" s="73"/>
      <c r="L61" s="73">
        <f>SUM(H61+I61)</f>
        <v>1100</v>
      </c>
      <c r="Q61" s="82"/>
    </row>
    <row r="62" spans="1:17" ht="98.25" customHeight="1">
      <c r="A62" s="26"/>
      <c r="B62" s="26" t="s">
        <v>268</v>
      </c>
      <c r="C62" s="106">
        <v>992</v>
      </c>
      <c r="D62" s="72" t="s">
        <v>168</v>
      </c>
      <c r="E62" s="72" t="s">
        <v>180</v>
      </c>
      <c r="F62" s="72" t="s">
        <v>269</v>
      </c>
      <c r="G62" s="72"/>
      <c r="H62" s="18">
        <f t="shared" si="5"/>
        <v>1100</v>
      </c>
      <c r="I62" s="73">
        <f t="shared" si="5"/>
        <v>0</v>
      </c>
      <c r="J62" s="73">
        <f t="shared" si="5"/>
        <v>0</v>
      </c>
      <c r="K62" s="73">
        <f>SUM(K63)</f>
        <v>0</v>
      </c>
      <c r="L62" s="73">
        <f>SUM(L63)</f>
        <v>1100</v>
      </c>
      <c r="Q62" s="82"/>
    </row>
    <row r="63" spans="1:17" ht="33.75" customHeight="1">
      <c r="A63" s="26"/>
      <c r="B63" s="26" t="s">
        <v>243</v>
      </c>
      <c r="C63" s="106">
        <v>992</v>
      </c>
      <c r="D63" s="72" t="s">
        <v>168</v>
      </c>
      <c r="E63" s="72" t="s">
        <v>180</v>
      </c>
      <c r="F63" s="72" t="s">
        <v>269</v>
      </c>
      <c r="G63" s="72" t="s">
        <v>244</v>
      </c>
      <c r="H63" s="18">
        <v>1100</v>
      </c>
      <c r="I63" s="73">
        <f>SUM(J63+K63)</f>
        <v>0</v>
      </c>
      <c r="J63" s="73">
        <v>0</v>
      </c>
      <c r="K63" s="73"/>
      <c r="L63" s="73">
        <f>SUM(H63+I63)</f>
        <v>1100</v>
      </c>
      <c r="Q63" s="82"/>
    </row>
    <row r="64" spans="1:17" ht="33.75" customHeight="1">
      <c r="A64" s="26"/>
      <c r="B64" s="26" t="s">
        <v>284</v>
      </c>
      <c r="C64" s="106">
        <v>992</v>
      </c>
      <c r="D64" s="72" t="s">
        <v>168</v>
      </c>
      <c r="E64" s="72" t="s">
        <v>180</v>
      </c>
      <c r="F64" s="72" t="s">
        <v>285</v>
      </c>
      <c r="G64" s="72"/>
      <c r="H64" s="18">
        <f>SUM(H65+H69)</f>
        <v>4340.9</v>
      </c>
      <c r="I64" s="18">
        <f>SUM(I65+I69)</f>
        <v>-630</v>
      </c>
      <c r="J64" s="18">
        <f>SUM(J65+J69)</f>
        <v>-630</v>
      </c>
      <c r="K64" s="18">
        <f>SUM(K65+K69)</f>
        <v>0</v>
      </c>
      <c r="L64" s="18">
        <f>SUM(L65+L69)</f>
        <v>3710.9</v>
      </c>
      <c r="Q64" s="82"/>
    </row>
    <row r="65" spans="1:17" ht="20.25" customHeight="1">
      <c r="A65" s="26"/>
      <c r="B65" s="26" t="s">
        <v>286</v>
      </c>
      <c r="C65" s="106">
        <v>992</v>
      </c>
      <c r="D65" s="72" t="s">
        <v>168</v>
      </c>
      <c r="E65" s="72" t="s">
        <v>180</v>
      </c>
      <c r="F65" s="72" t="s">
        <v>287</v>
      </c>
      <c r="G65" s="72"/>
      <c r="H65" s="18">
        <f>SUM(H66)</f>
        <v>3944.9</v>
      </c>
      <c r="I65" s="73">
        <f>SUM(J65)</f>
        <v>-1030</v>
      </c>
      <c r="J65" s="73">
        <f>SUM(J66)</f>
        <v>-1030</v>
      </c>
      <c r="K65" s="73"/>
      <c r="L65" s="73">
        <f>SUM(H65+I65)</f>
        <v>2914.9</v>
      </c>
      <c r="Q65" s="82"/>
    </row>
    <row r="66" spans="1:17" ht="30.75" customHeight="1">
      <c r="A66" s="26"/>
      <c r="B66" s="26" t="s">
        <v>288</v>
      </c>
      <c r="C66" s="106">
        <v>992</v>
      </c>
      <c r="D66" s="72" t="s">
        <v>168</v>
      </c>
      <c r="E66" s="72" t="s">
        <v>180</v>
      </c>
      <c r="F66" s="72" t="s">
        <v>289</v>
      </c>
      <c r="G66" s="72"/>
      <c r="H66" s="18">
        <f>SUM(H67+H68)</f>
        <v>3944.9</v>
      </c>
      <c r="I66" s="73">
        <f>SUM(J66)</f>
        <v>-1030</v>
      </c>
      <c r="J66" s="73">
        <f>SUM(J67+J68)</f>
        <v>-1030</v>
      </c>
      <c r="K66" s="73"/>
      <c r="L66" s="73">
        <f>SUM(H66+I66)</f>
        <v>2914.9</v>
      </c>
      <c r="Q66" s="82"/>
    </row>
    <row r="67" spans="1:17" ht="30" customHeight="1">
      <c r="A67" s="26"/>
      <c r="B67" s="26" t="s">
        <v>243</v>
      </c>
      <c r="C67" s="106">
        <v>992</v>
      </c>
      <c r="D67" s="72" t="s">
        <v>168</v>
      </c>
      <c r="E67" s="72" t="s">
        <v>180</v>
      </c>
      <c r="F67" s="72" t="s">
        <v>290</v>
      </c>
      <c r="G67" s="72" t="s">
        <v>244</v>
      </c>
      <c r="H67" s="18">
        <v>2964.9</v>
      </c>
      <c r="I67" s="73">
        <f>SUM(J67)</f>
        <v>-400</v>
      </c>
      <c r="J67" s="73">
        <v>-400</v>
      </c>
      <c r="K67" s="73"/>
      <c r="L67" s="73">
        <f>SUM(H67+I67)</f>
        <v>2564.9</v>
      </c>
      <c r="Q67" s="82"/>
    </row>
    <row r="68" spans="1:17" ht="46.5" customHeight="1">
      <c r="A68" s="26"/>
      <c r="B68" s="26" t="s">
        <v>291</v>
      </c>
      <c r="C68" s="106">
        <v>992</v>
      </c>
      <c r="D68" s="72" t="s">
        <v>168</v>
      </c>
      <c r="E68" s="72" t="s">
        <v>180</v>
      </c>
      <c r="F68" s="72" t="s">
        <v>290</v>
      </c>
      <c r="G68" s="72" t="s">
        <v>292</v>
      </c>
      <c r="H68" s="18">
        <v>980</v>
      </c>
      <c r="I68" s="73">
        <f>SUM(J68)</f>
        <v>-630</v>
      </c>
      <c r="J68" s="73">
        <v>-630</v>
      </c>
      <c r="K68" s="73"/>
      <c r="L68" s="73">
        <f>SUM(H68+I68)</f>
        <v>350</v>
      </c>
      <c r="Q68" s="82"/>
    </row>
    <row r="69" spans="1:17" ht="64.5" customHeight="1">
      <c r="A69" s="26"/>
      <c r="B69" s="26" t="s">
        <v>293</v>
      </c>
      <c r="C69" s="106">
        <v>992</v>
      </c>
      <c r="D69" s="72" t="s">
        <v>168</v>
      </c>
      <c r="E69" s="72" t="s">
        <v>180</v>
      </c>
      <c r="F69" s="72" t="s">
        <v>294</v>
      </c>
      <c r="G69" s="72"/>
      <c r="H69" s="18">
        <f>SUM(H70)</f>
        <v>396</v>
      </c>
      <c r="I69" s="18">
        <f>SUM(I70)</f>
        <v>400</v>
      </c>
      <c r="J69" s="18">
        <f>SUM(J70)</f>
        <v>400</v>
      </c>
      <c r="K69" s="18">
        <f>SUM(K70)</f>
        <v>0</v>
      </c>
      <c r="L69" s="18">
        <f>SUM(L70)</f>
        <v>796</v>
      </c>
      <c r="Q69" s="82"/>
    </row>
    <row r="70" spans="1:17" ht="51" customHeight="1">
      <c r="A70" s="26"/>
      <c r="B70" s="26" t="s">
        <v>528</v>
      </c>
      <c r="C70" s="106">
        <v>992</v>
      </c>
      <c r="D70" s="72" t="s">
        <v>168</v>
      </c>
      <c r="E70" s="72" t="s">
        <v>180</v>
      </c>
      <c r="F70" s="72" t="s">
        <v>296</v>
      </c>
      <c r="G70" s="72"/>
      <c r="H70" s="18">
        <f>SUM(H71)</f>
        <v>396</v>
      </c>
      <c r="I70" s="18">
        <f>SUM(I71)</f>
        <v>400</v>
      </c>
      <c r="J70" s="18">
        <f>SUM(J71)</f>
        <v>400</v>
      </c>
      <c r="K70" s="18">
        <f>SUM(K71)</f>
        <v>0</v>
      </c>
      <c r="L70" s="18">
        <f>SUM(H70+I70)</f>
        <v>796</v>
      </c>
      <c r="Q70" s="82"/>
    </row>
    <row r="71" spans="1:17" ht="12.75">
      <c r="A71" s="26"/>
      <c r="B71" s="26" t="s">
        <v>243</v>
      </c>
      <c r="C71" s="106">
        <v>992</v>
      </c>
      <c r="D71" s="72" t="s">
        <v>168</v>
      </c>
      <c r="E71" s="72" t="s">
        <v>180</v>
      </c>
      <c r="F71" s="72" t="s">
        <v>296</v>
      </c>
      <c r="G71" s="72" t="s">
        <v>244</v>
      </c>
      <c r="H71" s="18">
        <v>396</v>
      </c>
      <c r="I71" s="73">
        <f>SUM(J71+K71)</f>
        <v>400</v>
      </c>
      <c r="J71" s="73">
        <v>400</v>
      </c>
      <c r="K71" s="73"/>
      <c r="L71" s="73">
        <f>SUM(H71+I71)</f>
        <v>796</v>
      </c>
      <c r="Q71" s="82"/>
    </row>
    <row r="72" spans="1:17" ht="49.5" customHeight="1">
      <c r="A72" s="26"/>
      <c r="B72" s="26" t="s">
        <v>529</v>
      </c>
      <c r="C72" s="106">
        <v>992</v>
      </c>
      <c r="D72" s="72" t="s">
        <v>168</v>
      </c>
      <c r="E72" s="72" t="s">
        <v>180</v>
      </c>
      <c r="F72" s="72" t="s">
        <v>501</v>
      </c>
      <c r="G72" s="72"/>
      <c r="H72" s="18">
        <f>SUM(H73)</f>
        <v>380</v>
      </c>
      <c r="I72" s="18">
        <f>SUM(I73)</f>
        <v>200</v>
      </c>
      <c r="J72" s="18">
        <f>SUM(J73)</f>
        <v>200</v>
      </c>
      <c r="K72" s="18">
        <f>SUM(K73)</f>
        <v>0</v>
      </c>
      <c r="L72" s="18">
        <f>SUM(L73)</f>
        <v>580</v>
      </c>
      <c r="Q72" s="82"/>
    </row>
    <row r="73" spans="1:17" ht="12.75">
      <c r="A73" s="26"/>
      <c r="B73" s="26" t="s">
        <v>502</v>
      </c>
      <c r="C73" s="106">
        <v>992</v>
      </c>
      <c r="D73" s="72" t="s">
        <v>168</v>
      </c>
      <c r="E73" s="72" t="s">
        <v>180</v>
      </c>
      <c r="F73" s="72" t="s">
        <v>503</v>
      </c>
      <c r="G73" s="72"/>
      <c r="H73" s="18">
        <f>SUM(H74+H76+H78+H82+H80)</f>
        <v>380</v>
      </c>
      <c r="I73" s="18">
        <f>SUM(I74+I76+I78+I82+I80)</f>
        <v>200</v>
      </c>
      <c r="J73" s="18">
        <f>SUM(J74+J76+J78+J82+J80)</f>
        <v>200</v>
      </c>
      <c r="K73" s="18">
        <f>SUM(K74+K76+K78+K82+K80)</f>
        <v>0</v>
      </c>
      <c r="L73" s="18">
        <f>SUM(L74+L76+L78+L82+L80)</f>
        <v>580</v>
      </c>
      <c r="Q73" s="82"/>
    </row>
    <row r="74" spans="1:17" ht="12.75">
      <c r="A74" s="26"/>
      <c r="B74" s="26" t="s">
        <v>504</v>
      </c>
      <c r="C74" s="106">
        <v>992</v>
      </c>
      <c r="D74" s="72" t="s">
        <v>168</v>
      </c>
      <c r="E74" s="72" t="s">
        <v>180</v>
      </c>
      <c r="F74" s="72" t="s">
        <v>505</v>
      </c>
      <c r="G74" s="72"/>
      <c r="H74" s="18">
        <f>SUM(H75)</f>
        <v>130</v>
      </c>
      <c r="I74" s="18">
        <f>SUM(I75)</f>
        <v>0</v>
      </c>
      <c r="J74" s="18">
        <f>SUM(J75)</f>
        <v>0</v>
      </c>
      <c r="K74" s="18">
        <f>SUM(K75)</f>
        <v>0</v>
      </c>
      <c r="L74" s="18">
        <f>SUM(L75)</f>
        <v>130</v>
      </c>
      <c r="Q74" s="82"/>
    </row>
    <row r="75" spans="1:17" ht="46.5" customHeight="1">
      <c r="A75" s="26"/>
      <c r="B75" s="7" t="s">
        <v>339</v>
      </c>
      <c r="C75" s="106">
        <v>992</v>
      </c>
      <c r="D75" s="72" t="s">
        <v>168</v>
      </c>
      <c r="E75" s="72" t="s">
        <v>180</v>
      </c>
      <c r="F75" s="72" t="s">
        <v>505</v>
      </c>
      <c r="G75" s="72" t="s">
        <v>340</v>
      </c>
      <c r="H75" s="18">
        <v>130</v>
      </c>
      <c r="I75" s="73">
        <f>SUM(J75)</f>
        <v>0</v>
      </c>
      <c r="J75" s="73">
        <v>0</v>
      </c>
      <c r="K75" s="73"/>
      <c r="L75" s="73">
        <f>SUM(H75+I75)</f>
        <v>130</v>
      </c>
      <c r="Q75" s="82"/>
    </row>
    <row r="76" spans="1:17" ht="87.75" customHeight="1">
      <c r="A76" s="26"/>
      <c r="B76" s="26" t="s">
        <v>530</v>
      </c>
      <c r="C76" s="106">
        <v>992</v>
      </c>
      <c r="D76" s="72" t="s">
        <v>168</v>
      </c>
      <c r="E76" s="72" t="s">
        <v>180</v>
      </c>
      <c r="F76" s="72" t="s">
        <v>507</v>
      </c>
      <c r="G76" s="72"/>
      <c r="H76" s="18">
        <f>SUM(H77)</f>
        <v>100</v>
      </c>
      <c r="I76" s="18">
        <f>SUM(I77)</f>
        <v>0</v>
      </c>
      <c r="J76" s="18">
        <f>SUM(J77)</f>
        <v>0</v>
      </c>
      <c r="K76" s="18">
        <f>SUM(K77)</f>
        <v>0</v>
      </c>
      <c r="L76" s="18">
        <f>SUM(L77)</f>
        <v>100</v>
      </c>
      <c r="Q76" s="82"/>
    </row>
    <row r="77" spans="1:17" ht="12.75">
      <c r="A77" s="26"/>
      <c r="B77" s="7" t="s">
        <v>339</v>
      </c>
      <c r="C77" s="106">
        <v>992</v>
      </c>
      <c r="D77" s="72" t="s">
        <v>168</v>
      </c>
      <c r="E77" s="72" t="s">
        <v>180</v>
      </c>
      <c r="F77" s="72" t="s">
        <v>507</v>
      </c>
      <c r="G77" s="72" t="s">
        <v>340</v>
      </c>
      <c r="H77" s="18">
        <v>100</v>
      </c>
      <c r="I77" s="73">
        <f>SUM(J77)</f>
        <v>0</v>
      </c>
      <c r="J77" s="73">
        <v>0</v>
      </c>
      <c r="K77" s="73"/>
      <c r="L77" s="73">
        <f>SUM(H77+I77)</f>
        <v>100</v>
      </c>
      <c r="Q77" s="82"/>
    </row>
    <row r="78" spans="1:17" ht="60.75" customHeight="1">
      <c r="A78" s="26"/>
      <c r="B78" s="7" t="s">
        <v>508</v>
      </c>
      <c r="C78" s="106">
        <v>992</v>
      </c>
      <c r="D78" s="72" t="s">
        <v>168</v>
      </c>
      <c r="E78" s="72" t="s">
        <v>180</v>
      </c>
      <c r="F78" s="72" t="s">
        <v>509</v>
      </c>
      <c r="G78" s="72"/>
      <c r="H78" s="18">
        <f>SUM(H79)</f>
        <v>50</v>
      </c>
      <c r="I78" s="18">
        <f>SUM(I79)</f>
        <v>0</v>
      </c>
      <c r="J78" s="18">
        <f>SUM(J79)</f>
        <v>0</v>
      </c>
      <c r="K78" s="18">
        <f>SUM(K79)</f>
        <v>0</v>
      </c>
      <c r="L78" s="18">
        <f>SUM(L79)</f>
        <v>50</v>
      </c>
      <c r="Q78" s="82"/>
    </row>
    <row r="79" spans="1:17" ht="49.5" customHeight="1">
      <c r="A79" s="26"/>
      <c r="B79" s="7" t="s">
        <v>339</v>
      </c>
      <c r="C79" s="106">
        <v>992</v>
      </c>
      <c r="D79" s="72" t="s">
        <v>168</v>
      </c>
      <c r="E79" s="72" t="s">
        <v>180</v>
      </c>
      <c r="F79" s="72" t="s">
        <v>509</v>
      </c>
      <c r="G79" s="72" t="s">
        <v>340</v>
      </c>
      <c r="H79" s="18">
        <v>50</v>
      </c>
      <c r="I79" s="73">
        <f>SUM(J79)</f>
        <v>0</v>
      </c>
      <c r="J79" s="73">
        <v>0</v>
      </c>
      <c r="K79" s="73"/>
      <c r="L79" s="73">
        <f>SUM(H79+I79)</f>
        <v>50</v>
      </c>
      <c r="Q79" s="82"/>
    </row>
    <row r="80" spans="1:17" ht="70.5" customHeight="1">
      <c r="A80" s="26"/>
      <c r="B80" s="7" t="s">
        <v>510</v>
      </c>
      <c r="C80" s="106">
        <v>992</v>
      </c>
      <c r="D80" s="72" t="s">
        <v>168</v>
      </c>
      <c r="E80" s="72" t="s">
        <v>180</v>
      </c>
      <c r="F80" s="72" t="s">
        <v>511</v>
      </c>
      <c r="G80" s="72"/>
      <c r="H80" s="18">
        <f>SUM(H81)</f>
        <v>100</v>
      </c>
      <c r="I80" s="18">
        <f>SUM(I81)</f>
        <v>0</v>
      </c>
      <c r="J80" s="18">
        <f>SUM(J81)</f>
        <v>0</v>
      </c>
      <c r="K80" s="18">
        <f>SUM(K81)</f>
        <v>0</v>
      </c>
      <c r="L80" s="18">
        <f>SUM(L81)</f>
        <v>100</v>
      </c>
      <c r="Q80" s="82"/>
    </row>
    <row r="81" spans="1:17" ht="45.75" customHeight="1">
      <c r="A81" s="26"/>
      <c r="B81" s="7" t="s">
        <v>339</v>
      </c>
      <c r="C81" s="106">
        <v>992</v>
      </c>
      <c r="D81" s="72" t="s">
        <v>168</v>
      </c>
      <c r="E81" s="72" t="s">
        <v>180</v>
      </c>
      <c r="F81" s="72" t="s">
        <v>511</v>
      </c>
      <c r="G81" s="72" t="s">
        <v>340</v>
      </c>
      <c r="H81" s="18">
        <v>100</v>
      </c>
      <c r="I81" s="73">
        <f>SUM(J81)</f>
        <v>0</v>
      </c>
      <c r="J81" s="73">
        <v>0</v>
      </c>
      <c r="K81" s="73"/>
      <c r="L81" s="73">
        <f>SUM(H81+I81)</f>
        <v>100</v>
      </c>
      <c r="Q81" s="82"/>
    </row>
    <row r="82" spans="1:17" ht="110.25" customHeight="1">
      <c r="A82" s="26"/>
      <c r="B82" s="7" t="s">
        <v>512</v>
      </c>
      <c r="C82" s="106">
        <v>992</v>
      </c>
      <c r="D82" s="72" t="s">
        <v>168</v>
      </c>
      <c r="E82" s="72" t="s">
        <v>180</v>
      </c>
      <c r="F82" s="72" t="s">
        <v>513</v>
      </c>
      <c r="G82" s="72"/>
      <c r="H82" s="18">
        <f>SUM(H83)</f>
        <v>0</v>
      </c>
      <c r="I82" s="18">
        <f>SUM(I83)</f>
        <v>200</v>
      </c>
      <c r="J82" s="18">
        <f>SUM(J83)</f>
        <v>200</v>
      </c>
      <c r="K82" s="18">
        <f>SUM(K83)</f>
        <v>0</v>
      </c>
      <c r="L82" s="18">
        <f>SUM(L83)</f>
        <v>200</v>
      </c>
      <c r="Q82" s="82"/>
    </row>
    <row r="83" spans="1:17" ht="48" customHeight="1">
      <c r="A83" s="26"/>
      <c r="B83" s="7" t="s">
        <v>339</v>
      </c>
      <c r="C83" s="106">
        <v>992</v>
      </c>
      <c r="D83" s="72" t="s">
        <v>168</v>
      </c>
      <c r="E83" s="72" t="s">
        <v>180</v>
      </c>
      <c r="F83" s="72" t="s">
        <v>513</v>
      </c>
      <c r="G83" s="72" t="s">
        <v>340</v>
      </c>
      <c r="H83" s="18">
        <v>0</v>
      </c>
      <c r="I83" s="73">
        <f>SUM(J83)</f>
        <v>200</v>
      </c>
      <c r="J83" s="73">
        <v>200</v>
      </c>
      <c r="K83" s="73"/>
      <c r="L83" s="73">
        <f>SUM(H83+I83)</f>
        <v>200</v>
      </c>
      <c r="Q83" s="82"/>
    </row>
    <row r="84" spans="1:17" ht="12.75">
      <c r="A84" s="12" t="s">
        <v>181</v>
      </c>
      <c r="B84" s="12" t="s">
        <v>182</v>
      </c>
      <c r="C84" s="45">
        <v>992</v>
      </c>
      <c r="D84" s="69" t="s">
        <v>172</v>
      </c>
      <c r="E84" s="69"/>
      <c r="F84" s="69"/>
      <c r="G84" s="69"/>
      <c r="H84" s="13">
        <f>SUM(H85+H96+H101)</f>
        <v>3940.6</v>
      </c>
      <c r="I84" s="13">
        <f>SUM(I85+I96+I101)</f>
        <v>0</v>
      </c>
      <c r="J84" s="13">
        <f>SUM(J85+J96+J101)</f>
        <v>0</v>
      </c>
      <c r="K84" s="13">
        <f>SUM(K85+K96+K101)</f>
        <v>0</v>
      </c>
      <c r="L84" s="13">
        <f>SUM(L85+L96+L101)</f>
        <v>3940.6</v>
      </c>
      <c r="Q84" s="82"/>
    </row>
    <row r="85" spans="1:17" ht="12.75">
      <c r="A85" s="12"/>
      <c r="B85" s="26" t="s">
        <v>183</v>
      </c>
      <c r="C85" s="106">
        <v>992</v>
      </c>
      <c r="D85" s="72" t="s">
        <v>172</v>
      </c>
      <c r="E85" s="72" t="s">
        <v>184</v>
      </c>
      <c r="F85" s="72"/>
      <c r="G85" s="72"/>
      <c r="H85" s="18">
        <f>SUM(H86)</f>
        <v>2840.6</v>
      </c>
      <c r="I85" s="18">
        <f>SUM(I86)</f>
        <v>0</v>
      </c>
      <c r="J85" s="18">
        <f>SUM(J86)</f>
        <v>0</v>
      </c>
      <c r="K85" s="18">
        <f>SUM(K86)</f>
        <v>0</v>
      </c>
      <c r="L85" s="18">
        <f>SUM(L86)</f>
        <v>2840.6</v>
      </c>
      <c r="Q85" s="82"/>
    </row>
    <row r="86" spans="1:17" ht="12.75">
      <c r="A86" s="12"/>
      <c r="B86" s="26" t="s">
        <v>297</v>
      </c>
      <c r="C86" s="106">
        <v>992</v>
      </c>
      <c r="D86" s="72" t="s">
        <v>172</v>
      </c>
      <c r="E86" s="72" t="s">
        <v>184</v>
      </c>
      <c r="F86" s="72" t="s">
        <v>298</v>
      </c>
      <c r="G86" s="72"/>
      <c r="H86" s="18">
        <f>SUM(H87+H93+H90)</f>
        <v>2840.6</v>
      </c>
      <c r="I86" s="18">
        <f>SUM(I87+I93+I90)</f>
        <v>0</v>
      </c>
      <c r="J86" s="18">
        <f>SUM(J87+J93+J90)</f>
        <v>0</v>
      </c>
      <c r="K86" s="18">
        <f>SUM(K87+K93+K90)</f>
        <v>0</v>
      </c>
      <c r="L86" s="18">
        <f>SUM(L87+L93+L90)</f>
        <v>2840.6</v>
      </c>
      <c r="Q86" s="82"/>
    </row>
    <row r="87" spans="1:17" ht="12.75">
      <c r="A87" s="26"/>
      <c r="B87" s="26" t="s">
        <v>299</v>
      </c>
      <c r="C87" s="106">
        <v>992</v>
      </c>
      <c r="D87" s="72" t="s">
        <v>172</v>
      </c>
      <c r="E87" s="72" t="s">
        <v>184</v>
      </c>
      <c r="F87" s="72" t="s">
        <v>300</v>
      </c>
      <c r="G87" s="72"/>
      <c r="H87" s="18">
        <f>SUM(H88)</f>
        <v>264.2</v>
      </c>
      <c r="I87" s="18">
        <f>SUM(J87)</f>
        <v>0</v>
      </c>
      <c r="J87" s="18">
        <f>SUM(J88)</f>
        <v>0</v>
      </c>
      <c r="K87" s="18">
        <f>SUM(K88+K91)</f>
        <v>0</v>
      </c>
      <c r="L87" s="73">
        <f aca="true" t="shared" si="6" ref="L87:L95">SUM(H87+I87)</f>
        <v>264.2</v>
      </c>
      <c r="Q87" s="82"/>
    </row>
    <row r="88" spans="1:17" ht="12.75">
      <c r="A88" s="26"/>
      <c r="B88" s="109" t="s">
        <v>301</v>
      </c>
      <c r="C88" s="106">
        <v>992</v>
      </c>
      <c r="D88" s="72" t="s">
        <v>172</v>
      </c>
      <c r="E88" s="72" t="s">
        <v>184</v>
      </c>
      <c r="F88" s="72" t="s">
        <v>302</v>
      </c>
      <c r="G88" s="72"/>
      <c r="H88" s="18">
        <f>SUM(H89)</f>
        <v>264.2</v>
      </c>
      <c r="I88" s="18">
        <f>SUM(J88)</f>
        <v>0</v>
      </c>
      <c r="J88" s="73">
        <f>SUM(J89)</f>
        <v>0</v>
      </c>
      <c r="K88" s="73"/>
      <c r="L88" s="73">
        <f t="shared" si="6"/>
        <v>264.2</v>
      </c>
      <c r="Q88" s="82"/>
    </row>
    <row r="89" spans="1:17" ht="12.75">
      <c r="A89" s="26"/>
      <c r="B89" s="26" t="s">
        <v>243</v>
      </c>
      <c r="C89" s="106">
        <v>992</v>
      </c>
      <c r="D89" s="72" t="s">
        <v>172</v>
      </c>
      <c r="E89" s="72" t="s">
        <v>184</v>
      </c>
      <c r="F89" s="72" t="s">
        <v>302</v>
      </c>
      <c r="G89" s="72" t="s">
        <v>244</v>
      </c>
      <c r="H89" s="18">
        <v>264.2</v>
      </c>
      <c r="I89" s="18">
        <f>SUM(J89)</f>
        <v>0</v>
      </c>
      <c r="J89" s="73">
        <v>0</v>
      </c>
      <c r="K89" s="73"/>
      <c r="L89" s="73">
        <f t="shared" si="6"/>
        <v>264.2</v>
      </c>
      <c r="Q89" s="82"/>
    </row>
    <row r="90" spans="1:17" ht="12.75">
      <c r="A90" s="26"/>
      <c r="B90" s="26" t="s">
        <v>303</v>
      </c>
      <c r="C90" s="106">
        <v>992</v>
      </c>
      <c r="D90" s="72" t="s">
        <v>172</v>
      </c>
      <c r="E90" s="72" t="s">
        <v>184</v>
      </c>
      <c r="F90" s="72" t="s">
        <v>304</v>
      </c>
      <c r="G90" s="72"/>
      <c r="H90" s="18">
        <f aca="true" t="shared" si="7" ref="H90:K91">SUM(H91)</f>
        <v>78</v>
      </c>
      <c r="I90" s="73">
        <f t="shared" si="7"/>
        <v>0</v>
      </c>
      <c r="J90" s="73">
        <f t="shared" si="7"/>
        <v>0</v>
      </c>
      <c r="K90" s="73">
        <f t="shared" si="7"/>
        <v>0</v>
      </c>
      <c r="L90" s="73">
        <f>SUM(H90+I90)</f>
        <v>78</v>
      </c>
      <c r="Q90" s="82"/>
    </row>
    <row r="91" spans="1:17" ht="12.75">
      <c r="A91" s="26"/>
      <c r="B91" s="26" t="s">
        <v>305</v>
      </c>
      <c r="C91" s="106">
        <v>992</v>
      </c>
      <c r="D91" s="72" t="s">
        <v>172</v>
      </c>
      <c r="E91" s="72" t="s">
        <v>184</v>
      </c>
      <c r="F91" s="72" t="s">
        <v>306</v>
      </c>
      <c r="G91" s="72"/>
      <c r="H91" s="18">
        <f t="shared" si="7"/>
        <v>78</v>
      </c>
      <c r="I91" s="73">
        <f t="shared" si="7"/>
        <v>0</v>
      </c>
      <c r="J91" s="73">
        <f t="shared" si="7"/>
        <v>0</v>
      </c>
      <c r="K91" s="73">
        <f t="shared" si="7"/>
        <v>0</v>
      </c>
      <c r="L91" s="73">
        <f>SUM(H91+I91)</f>
        <v>78</v>
      </c>
      <c r="Q91" s="82"/>
    </row>
    <row r="92" spans="1:17" ht="12.75">
      <c r="A92" s="26"/>
      <c r="B92" s="26" t="s">
        <v>243</v>
      </c>
      <c r="C92" s="106">
        <v>992</v>
      </c>
      <c r="D92" s="72" t="s">
        <v>172</v>
      </c>
      <c r="E92" s="72" t="s">
        <v>184</v>
      </c>
      <c r="F92" s="72" t="s">
        <v>306</v>
      </c>
      <c r="G92" s="72" t="s">
        <v>244</v>
      </c>
      <c r="H92" s="18">
        <v>78</v>
      </c>
      <c r="I92" s="73">
        <f>SUM(J92)</f>
        <v>0</v>
      </c>
      <c r="J92" s="73">
        <v>0</v>
      </c>
      <c r="K92" s="73">
        <f>SUM(K105)</f>
        <v>0</v>
      </c>
      <c r="L92" s="73">
        <f>SUM(H92+I92)</f>
        <v>78</v>
      </c>
      <c r="Q92" s="82"/>
    </row>
    <row r="93" spans="1:17" ht="31.5" customHeight="1">
      <c r="A93" s="26"/>
      <c r="B93" s="26" t="s">
        <v>323</v>
      </c>
      <c r="C93" s="106">
        <v>992</v>
      </c>
      <c r="D93" s="72" t="s">
        <v>172</v>
      </c>
      <c r="E93" s="72" t="s">
        <v>184</v>
      </c>
      <c r="F93" s="72" t="s">
        <v>324</v>
      </c>
      <c r="G93" s="72"/>
      <c r="H93" s="18">
        <f aca="true" t="shared" si="8" ref="H93:K94">SUM(H94)</f>
        <v>2498.4</v>
      </c>
      <c r="I93" s="73">
        <f t="shared" si="8"/>
        <v>0</v>
      </c>
      <c r="J93" s="73">
        <f t="shared" si="8"/>
        <v>0</v>
      </c>
      <c r="K93" s="73">
        <f t="shared" si="8"/>
        <v>0</v>
      </c>
      <c r="L93" s="73">
        <f t="shared" si="6"/>
        <v>2498.4</v>
      </c>
      <c r="Q93" s="82"/>
    </row>
    <row r="94" spans="1:17" ht="33.75" customHeight="1">
      <c r="A94" s="26"/>
      <c r="B94" s="26" t="s">
        <v>272</v>
      </c>
      <c r="C94" s="106">
        <v>992</v>
      </c>
      <c r="D94" s="72" t="s">
        <v>172</v>
      </c>
      <c r="E94" s="72" t="s">
        <v>184</v>
      </c>
      <c r="F94" s="72" t="s">
        <v>325</v>
      </c>
      <c r="G94" s="72"/>
      <c r="H94" s="18">
        <f t="shared" si="8"/>
        <v>2498.4</v>
      </c>
      <c r="I94" s="73">
        <f t="shared" si="8"/>
        <v>0</v>
      </c>
      <c r="J94" s="73">
        <f t="shared" si="8"/>
        <v>0</v>
      </c>
      <c r="K94" s="73">
        <f t="shared" si="8"/>
        <v>0</v>
      </c>
      <c r="L94" s="73">
        <f t="shared" si="6"/>
        <v>2498.4</v>
      </c>
      <c r="Q94" s="82"/>
    </row>
    <row r="95" spans="1:17" ht="15.75" customHeight="1">
      <c r="A95" s="26"/>
      <c r="B95" s="75" t="s">
        <v>255</v>
      </c>
      <c r="C95" s="106">
        <v>992</v>
      </c>
      <c r="D95" s="72" t="s">
        <v>172</v>
      </c>
      <c r="E95" s="72" t="s">
        <v>184</v>
      </c>
      <c r="F95" s="106" t="s">
        <v>325</v>
      </c>
      <c r="G95" s="72" t="s">
        <v>256</v>
      </c>
      <c r="H95" s="18">
        <v>2498.4</v>
      </c>
      <c r="I95" s="73">
        <f>SUM(J95)</f>
        <v>0</v>
      </c>
      <c r="J95" s="73">
        <v>0</v>
      </c>
      <c r="K95" s="73"/>
      <c r="L95" s="73">
        <f t="shared" si="6"/>
        <v>2498.4</v>
      </c>
      <c r="Q95" s="82"/>
    </row>
    <row r="96" spans="1:17" ht="17.25" customHeight="1">
      <c r="A96" s="26"/>
      <c r="B96" s="26" t="s">
        <v>185</v>
      </c>
      <c r="C96" s="106">
        <v>992</v>
      </c>
      <c r="D96" s="72" t="s">
        <v>172</v>
      </c>
      <c r="E96" s="72" t="s">
        <v>186</v>
      </c>
      <c r="F96" s="72"/>
      <c r="G96" s="72"/>
      <c r="H96" s="18">
        <f>SUM(H97)</f>
        <v>100</v>
      </c>
      <c r="I96" s="73">
        <f>SUM(I97)</f>
        <v>0</v>
      </c>
      <c r="J96" s="73">
        <f>SUM(J97)</f>
        <v>0</v>
      </c>
      <c r="K96" s="73">
        <f>SUM(K97)</f>
        <v>0</v>
      </c>
      <c r="L96" s="73">
        <f>SUM(L97)</f>
        <v>100</v>
      </c>
      <c r="Q96" s="82"/>
    </row>
    <row r="97" spans="1:17" ht="12.75">
      <c r="A97" s="26"/>
      <c r="B97" s="26" t="s">
        <v>297</v>
      </c>
      <c r="C97" s="106">
        <v>992</v>
      </c>
      <c r="D97" s="72" t="s">
        <v>172</v>
      </c>
      <c r="E97" s="72" t="s">
        <v>186</v>
      </c>
      <c r="F97" s="72" t="s">
        <v>298</v>
      </c>
      <c r="G97" s="72"/>
      <c r="H97" s="18">
        <f aca="true" t="shared" si="9" ref="H97:L98">SUM(H99)</f>
        <v>100</v>
      </c>
      <c r="I97" s="73">
        <f t="shared" si="9"/>
        <v>0</v>
      </c>
      <c r="J97" s="73">
        <f t="shared" si="9"/>
        <v>0</v>
      </c>
      <c r="K97" s="73">
        <f t="shared" si="9"/>
        <v>0</v>
      </c>
      <c r="L97" s="73">
        <f t="shared" si="9"/>
        <v>100</v>
      </c>
      <c r="Q97" s="82"/>
    </row>
    <row r="98" spans="1:17" ht="16.5" customHeight="1">
      <c r="A98" s="26"/>
      <c r="B98" s="26" t="s">
        <v>307</v>
      </c>
      <c r="C98" s="106">
        <v>992</v>
      </c>
      <c r="D98" s="72" t="s">
        <v>172</v>
      </c>
      <c r="E98" s="72" t="s">
        <v>186</v>
      </c>
      <c r="F98" s="72" t="s">
        <v>308</v>
      </c>
      <c r="G98" s="72"/>
      <c r="H98" s="18">
        <f t="shared" si="9"/>
        <v>100</v>
      </c>
      <c r="I98" s="73">
        <f t="shared" si="9"/>
        <v>0</v>
      </c>
      <c r="J98" s="73">
        <f t="shared" si="9"/>
        <v>0</v>
      </c>
      <c r="K98" s="73">
        <f t="shared" si="9"/>
        <v>0</v>
      </c>
      <c r="L98" s="73">
        <f t="shared" si="9"/>
        <v>100</v>
      </c>
      <c r="Q98" s="82"/>
    </row>
    <row r="99" spans="1:17" ht="12.75">
      <c r="A99" s="26"/>
      <c r="B99" s="26" t="s">
        <v>309</v>
      </c>
      <c r="C99" s="106">
        <v>992</v>
      </c>
      <c r="D99" s="72" t="s">
        <v>172</v>
      </c>
      <c r="E99" s="72" t="s">
        <v>186</v>
      </c>
      <c r="F99" s="72" t="s">
        <v>310</v>
      </c>
      <c r="G99" s="72"/>
      <c r="H99" s="18">
        <f>SUM(H100)</f>
        <v>100</v>
      </c>
      <c r="I99" s="18">
        <f>SUM(I100)</f>
        <v>0</v>
      </c>
      <c r="J99" s="18">
        <f>SUM(J100)</f>
        <v>0</v>
      </c>
      <c r="K99" s="18">
        <f>SUM(K100)</f>
        <v>0</v>
      </c>
      <c r="L99" s="18">
        <f>SUM(L100)</f>
        <v>100</v>
      </c>
      <c r="Q99" s="82"/>
    </row>
    <row r="100" spans="1:17" ht="12.75">
      <c r="A100" s="26"/>
      <c r="B100" s="26" t="s">
        <v>243</v>
      </c>
      <c r="C100" s="106">
        <v>992</v>
      </c>
      <c r="D100" s="72" t="s">
        <v>172</v>
      </c>
      <c r="E100" s="72" t="s">
        <v>186</v>
      </c>
      <c r="F100" s="72" t="s">
        <v>310</v>
      </c>
      <c r="G100" s="72" t="s">
        <v>244</v>
      </c>
      <c r="H100" s="18">
        <v>100</v>
      </c>
      <c r="I100" s="73">
        <f>SUM(J100)</f>
        <v>0</v>
      </c>
      <c r="J100" s="73">
        <v>0</v>
      </c>
      <c r="K100" s="73"/>
      <c r="L100" s="73">
        <f>SUM(H100+I100)</f>
        <v>100</v>
      </c>
      <c r="Q100" s="82"/>
    </row>
    <row r="101" spans="1:17" ht="46.5" customHeight="1">
      <c r="A101" s="26"/>
      <c r="B101" s="26" t="s">
        <v>187</v>
      </c>
      <c r="C101" s="106">
        <v>992</v>
      </c>
      <c r="D101" s="72" t="s">
        <v>172</v>
      </c>
      <c r="E101" s="72" t="s">
        <v>188</v>
      </c>
      <c r="F101" s="72"/>
      <c r="G101" s="72"/>
      <c r="H101" s="18">
        <f>SUM(H102)</f>
        <v>1000</v>
      </c>
      <c r="I101" s="18">
        <f aca="true" t="shared" si="10" ref="I101:O101">SUM(I102)</f>
        <v>0</v>
      </c>
      <c r="J101" s="18">
        <f t="shared" si="10"/>
        <v>0</v>
      </c>
      <c r="K101" s="18">
        <f t="shared" si="10"/>
        <v>0</v>
      </c>
      <c r="L101" s="18">
        <f t="shared" si="10"/>
        <v>1000</v>
      </c>
      <c r="M101" s="18">
        <f t="shared" si="10"/>
        <v>0</v>
      </c>
      <c r="N101" s="18">
        <f t="shared" si="10"/>
        <v>0</v>
      </c>
      <c r="O101" s="18">
        <f t="shared" si="10"/>
        <v>0</v>
      </c>
      <c r="Q101" s="82"/>
    </row>
    <row r="102" spans="1:17" ht="30.75" customHeight="1">
      <c r="A102" s="26"/>
      <c r="B102" s="26" t="s">
        <v>297</v>
      </c>
      <c r="C102" s="106">
        <v>992</v>
      </c>
      <c r="D102" s="72" t="s">
        <v>172</v>
      </c>
      <c r="E102" s="72" t="s">
        <v>188</v>
      </c>
      <c r="F102" s="72" t="s">
        <v>298</v>
      </c>
      <c r="G102" s="72"/>
      <c r="H102" s="18">
        <f>SUM(H103+H106+H112+H109+H115)</f>
        <v>1000</v>
      </c>
      <c r="I102" s="18">
        <f>SUM(I103+I106+I112+I109+I115)</f>
        <v>0</v>
      </c>
      <c r="J102" s="18">
        <f>SUM(J103+J106+J112+J109+J115)</f>
        <v>0</v>
      </c>
      <c r="K102" s="18">
        <f>SUM(K103+K106+K112+K109+K115)</f>
        <v>0</v>
      </c>
      <c r="L102" s="18">
        <f>SUM(L103+L106+L112+L109+L115)</f>
        <v>1000</v>
      </c>
      <c r="Q102" s="82"/>
    </row>
    <row r="103" spans="1:17" ht="12.75">
      <c r="A103" s="137"/>
      <c r="B103" s="26" t="s">
        <v>311</v>
      </c>
      <c r="C103" s="106">
        <v>992</v>
      </c>
      <c r="D103" s="72" t="s">
        <v>172</v>
      </c>
      <c r="E103" s="72" t="s">
        <v>188</v>
      </c>
      <c r="F103" s="72" t="s">
        <v>312</v>
      </c>
      <c r="G103" s="72"/>
      <c r="H103" s="18">
        <f>SUM(H104)</f>
        <v>50</v>
      </c>
      <c r="I103" s="18">
        <f>SUM(I104)</f>
        <v>0</v>
      </c>
      <c r="J103" s="18">
        <f>SUM(J104)</f>
        <v>0</v>
      </c>
      <c r="K103" s="18">
        <f>SUM(K104)</f>
        <v>0</v>
      </c>
      <c r="L103" s="18">
        <f>SUM(L104)</f>
        <v>50</v>
      </c>
      <c r="Q103" s="82"/>
    </row>
    <row r="104" spans="1:17" ht="12.75">
      <c r="A104" s="137"/>
      <c r="B104" s="26" t="s">
        <v>313</v>
      </c>
      <c r="C104" s="106">
        <v>992</v>
      </c>
      <c r="D104" s="72" t="s">
        <v>172</v>
      </c>
      <c r="E104" s="72" t="s">
        <v>188</v>
      </c>
      <c r="F104" s="72" t="s">
        <v>314</v>
      </c>
      <c r="G104" s="72"/>
      <c r="H104" s="18">
        <f>SUM(H105)</f>
        <v>50</v>
      </c>
      <c r="I104" s="73">
        <f>SUM(J104+K104)</f>
        <v>0</v>
      </c>
      <c r="J104" s="73">
        <f>SUM(J105)</f>
        <v>0</v>
      </c>
      <c r="K104" s="73"/>
      <c r="L104" s="73">
        <f>SUM(H104+I104)</f>
        <v>50</v>
      </c>
      <c r="Q104" s="82"/>
    </row>
    <row r="105" spans="1:17" ht="31.5" customHeight="1">
      <c r="A105" s="137"/>
      <c r="B105" s="26" t="s">
        <v>243</v>
      </c>
      <c r="C105" s="106">
        <v>992</v>
      </c>
      <c r="D105" s="72" t="s">
        <v>172</v>
      </c>
      <c r="E105" s="72" t="s">
        <v>188</v>
      </c>
      <c r="F105" s="72" t="s">
        <v>314</v>
      </c>
      <c r="G105" s="72" t="s">
        <v>244</v>
      </c>
      <c r="H105" s="18">
        <v>50</v>
      </c>
      <c r="I105" s="73">
        <f>SUM(J105+K105)</f>
        <v>0</v>
      </c>
      <c r="J105" s="73">
        <v>0</v>
      </c>
      <c r="K105" s="73"/>
      <c r="L105" s="73">
        <f>SUM(H105+I105)</f>
        <v>50</v>
      </c>
      <c r="Q105" s="82"/>
    </row>
    <row r="106" spans="1:17" ht="30.75" customHeight="1">
      <c r="A106" s="137"/>
      <c r="B106" s="26" t="s">
        <v>531</v>
      </c>
      <c r="C106" s="106">
        <v>992</v>
      </c>
      <c r="D106" s="72" t="s">
        <v>172</v>
      </c>
      <c r="E106" s="72" t="s">
        <v>188</v>
      </c>
      <c r="F106" s="72" t="s">
        <v>316</v>
      </c>
      <c r="G106" s="72"/>
      <c r="H106" s="18">
        <f>SUM(H107)</f>
        <v>100</v>
      </c>
      <c r="I106" s="18">
        <f>SUM(I107)</f>
        <v>0</v>
      </c>
      <c r="J106" s="18">
        <f>SUM(J107)</f>
        <v>0</v>
      </c>
      <c r="K106" s="18">
        <f>SUM(K107)</f>
        <v>0</v>
      </c>
      <c r="L106" s="18">
        <f>SUM(L107)</f>
        <v>100</v>
      </c>
      <c r="Q106" s="82"/>
    </row>
    <row r="107" spans="1:17" ht="12.75">
      <c r="A107" s="137"/>
      <c r="B107" s="26" t="s">
        <v>317</v>
      </c>
      <c r="C107" s="106">
        <v>992</v>
      </c>
      <c r="D107" s="72" t="s">
        <v>172</v>
      </c>
      <c r="E107" s="72" t="s">
        <v>188</v>
      </c>
      <c r="F107" s="72" t="s">
        <v>318</v>
      </c>
      <c r="G107" s="72"/>
      <c r="H107" s="18">
        <f>SUM(H108)</f>
        <v>100</v>
      </c>
      <c r="I107" s="73">
        <f>SUM(J107+K107)</f>
        <v>0</v>
      </c>
      <c r="J107" s="73">
        <f>SUM(J108)</f>
        <v>0</v>
      </c>
      <c r="K107" s="73"/>
      <c r="L107" s="73">
        <f>SUM(H107+I107)</f>
        <v>100</v>
      </c>
      <c r="Q107" s="82"/>
    </row>
    <row r="108" spans="1:17" ht="12.75">
      <c r="A108" s="137"/>
      <c r="B108" s="26" t="s">
        <v>243</v>
      </c>
      <c r="C108" s="106">
        <v>992</v>
      </c>
      <c r="D108" s="72" t="s">
        <v>172</v>
      </c>
      <c r="E108" s="72" t="s">
        <v>188</v>
      </c>
      <c r="F108" s="72" t="s">
        <v>318</v>
      </c>
      <c r="G108" s="72" t="s">
        <v>244</v>
      </c>
      <c r="H108" s="18">
        <v>100</v>
      </c>
      <c r="I108" s="73">
        <f>SUM(J108+K108)</f>
        <v>0</v>
      </c>
      <c r="J108" s="73">
        <v>0</v>
      </c>
      <c r="K108" s="73"/>
      <c r="L108" s="73">
        <f>SUM(H108+I108)</f>
        <v>100</v>
      </c>
      <c r="Q108" s="82"/>
    </row>
    <row r="109" spans="1:17" ht="16.5" customHeight="1">
      <c r="A109" s="137"/>
      <c r="B109" s="26" t="s">
        <v>326</v>
      </c>
      <c r="C109" s="106">
        <v>992</v>
      </c>
      <c r="D109" s="72" t="s">
        <v>172</v>
      </c>
      <c r="E109" s="72" t="s">
        <v>188</v>
      </c>
      <c r="F109" s="72" t="s">
        <v>327</v>
      </c>
      <c r="G109" s="72"/>
      <c r="H109" s="18">
        <f>SUM(H111)</f>
        <v>500</v>
      </c>
      <c r="I109" s="73">
        <f>SUM(J109+K109)</f>
        <v>0</v>
      </c>
      <c r="J109" s="73">
        <f>SUM(J111)</f>
        <v>0</v>
      </c>
      <c r="K109" s="73"/>
      <c r="L109" s="73">
        <f>SUM(H109+I109)</f>
        <v>500</v>
      </c>
      <c r="Q109" s="82"/>
    </row>
    <row r="110" spans="1:17" ht="30.75" customHeight="1">
      <c r="A110" s="137"/>
      <c r="B110" s="26" t="s">
        <v>328</v>
      </c>
      <c r="C110" s="106">
        <v>992</v>
      </c>
      <c r="D110" s="72" t="s">
        <v>172</v>
      </c>
      <c r="E110" s="72" t="s">
        <v>188</v>
      </c>
      <c r="F110" s="72" t="s">
        <v>329</v>
      </c>
      <c r="G110" s="72"/>
      <c r="H110" s="18">
        <f>SUM(H111)</f>
        <v>500</v>
      </c>
      <c r="I110" s="18">
        <f>SUM(I111)</f>
        <v>0</v>
      </c>
      <c r="J110" s="18">
        <f>SUM(J111)</f>
        <v>0</v>
      </c>
      <c r="K110" s="18">
        <f>SUM(K111)</f>
        <v>0</v>
      </c>
      <c r="L110" s="18">
        <f>SUM(L111)</f>
        <v>500</v>
      </c>
      <c r="Q110" s="82"/>
    </row>
    <row r="111" spans="1:17" ht="12.75">
      <c r="A111" s="137"/>
      <c r="B111" s="26" t="s">
        <v>243</v>
      </c>
      <c r="C111" s="106">
        <v>992</v>
      </c>
      <c r="D111" s="72" t="s">
        <v>172</v>
      </c>
      <c r="E111" s="72" t="s">
        <v>188</v>
      </c>
      <c r="F111" s="72" t="s">
        <v>329</v>
      </c>
      <c r="G111" s="72" t="s">
        <v>244</v>
      </c>
      <c r="H111" s="18">
        <v>500</v>
      </c>
      <c r="I111" s="73">
        <f>SUM(J111+K111)</f>
        <v>0</v>
      </c>
      <c r="J111" s="73">
        <v>0</v>
      </c>
      <c r="K111" s="73"/>
      <c r="L111" s="73">
        <f>SUM(H111+I111)</f>
        <v>500</v>
      </c>
      <c r="Q111" s="82"/>
    </row>
    <row r="112" spans="1:17" ht="29.25" customHeight="1">
      <c r="A112" s="137"/>
      <c r="B112" s="26" t="s">
        <v>532</v>
      </c>
      <c r="C112" s="106">
        <v>992</v>
      </c>
      <c r="D112" s="72" t="s">
        <v>172</v>
      </c>
      <c r="E112" s="72" t="s">
        <v>188</v>
      </c>
      <c r="F112" s="72" t="s">
        <v>533</v>
      </c>
      <c r="G112" s="72"/>
      <c r="H112" s="18">
        <f>SUM(H113)</f>
        <v>300</v>
      </c>
      <c r="I112" s="73">
        <f>SUM(J112+K112)</f>
        <v>0</v>
      </c>
      <c r="J112" s="73">
        <f>SUM(J113)</f>
        <v>0</v>
      </c>
      <c r="K112" s="73"/>
      <c r="L112" s="73">
        <f>SUM(H112+I112)</f>
        <v>300</v>
      </c>
      <c r="Q112" s="82"/>
    </row>
    <row r="113" spans="1:17" ht="12.75">
      <c r="A113" s="137"/>
      <c r="B113" s="26" t="s">
        <v>321</v>
      </c>
      <c r="C113" s="106">
        <v>992</v>
      </c>
      <c r="D113" s="72" t="s">
        <v>172</v>
      </c>
      <c r="E113" s="72" t="s">
        <v>188</v>
      </c>
      <c r="F113" s="72" t="s">
        <v>322</v>
      </c>
      <c r="G113" s="72"/>
      <c r="H113" s="18">
        <f>SUM(H114)</f>
        <v>300</v>
      </c>
      <c r="I113" s="73">
        <f>SUM(J113+K113)</f>
        <v>0</v>
      </c>
      <c r="J113" s="73"/>
      <c r="K113" s="73"/>
      <c r="L113" s="73">
        <f>SUM(H113+I113)</f>
        <v>300</v>
      </c>
      <c r="Q113" s="82"/>
    </row>
    <row r="114" spans="1:17" ht="12.75">
      <c r="A114" s="137"/>
      <c r="B114" s="26" t="s">
        <v>243</v>
      </c>
      <c r="C114" s="106">
        <v>992</v>
      </c>
      <c r="D114" s="72" t="s">
        <v>172</v>
      </c>
      <c r="E114" s="72" t="s">
        <v>188</v>
      </c>
      <c r="F114" s="72" t="s">
        <v>322</v>
      </c>
      <c r="G114" s="72" t="s">
        <v>244</v>
      </c>
      <c r="H114" s="18">
        <v>300</v>
      </c>
      <c r="I114" s="73">
        <f>SUM(J114+K114)</f>
        <v>0</v>
      </c>
      <c r="J114" s="73">
        <v>0</v>
      </c>
      <c r="K114" s="73"/>
      <c r="L114" s="73">
        <f>SUM(H114+I114)</f>
        <v>300</v>
      </c>
      <c r="Q114" s="82"/>
    </row>
    <row r="115" spans="1:17" ht="16.5" customHeight="1">
      <c r="A115" s="137"/>
      <c r="B115" s="26" t="s">
        <v>330</v>
      </c>
      <c r="C115" s="106">
        <v>992</v>
      </c>
      <c r="D115" s="72" t="s">
        <v>172</v>
      </c>
      <c r="E115" s="72" t="s">
        <v>188</v>
      </c>
      <c r="F115" s="72" t="s">
        <v>331</v>
      </c>
      <c r="G115" s="72"/>
      <c r="H115" s="18">
        <f>SUM(H116)</f>
        <v>50</v>
      </c>
      <c r="I115" s="18">
        <f>SUM(I116)</f>
        <v>0</v>
      </c>
      <c r="J115" s="18">
        <f>SUM(J116)</f>
        <v>0</v>
      </c>
      <c r="K115" s="18">
        <f>SUM(K116)</f>
        <v>0</v>
      </c>
      <c r="L115" s="18">
        <f>SUM(L116)</f>
        <v>50</v>
      </c>
      <c r="Q115" s="82"/>
    </row>
    <row r="116" spans="1:17" ht="15.75" customHeight="1">
      <c r="A116" s="137"/>
      <c r="B116" s="26" t="s">
        <v>332</v>
      </c>
      <c r="C116" s="106">
        <v>992</v>
      </c>
      <c r="D116" s="72" t="s">
        <v>172</v>
      </c>
      <c r="E116" s="72" t="s">
        <v>188</v>
      </c>
      <c r="F116" s="72" t="s">
        <v>333</v>
      </c>
      <c r="G116" s="72"/>
      <c r="H116" s="18">
        <f>SUM(H117)</f>
        <v>50</v>
      </c>
      <c r="I116" s="73">
        <f>SUM(J116+K116)</f>
        <v>0</v>
      </c>
      <c r="J116" s="73">
        <f>SUM(J117)</f>
        <v>0</v>
      </c>
      <c r="K116" s="73"/>
      <c r="L116" s="73">
        <f>SUM(H116+I116)</f>
        <v>50</v>
      </c>
      <c r="Q116" s="82"/>
    </row>
    <row r="117" spans="1:17" ht="12.75">
      <c r="A117" s="137"/>
      <c r="B117" s="26" t="s">
        <v>243</v>
      </c>
      <c r="C117" s="106">
        <v>992</v>
      </c>
      <c r="D117" s="72" t="s">
        <v>172</v>
      </c>
      <c r="E117" s="72" t="s">
        <v>188</v>
      </c>
      <c r="F117" s="72" t="s">
        <v>333</v>
      </c>
      <c r="G117" s="72" t="s">
        <v>244</v>
      </c>
      <c r="H117" s="18">
        <v>50</v>
      </c>
      <c r="I117" s="73">
        <f>SUM(J117+K117)</f>
        <v>0</v>
      </c>
      <c r="J117" s="73">
        <v>0</v>
      </c>
      <c r="K117" s="73"/>
      <c r="L117" s="73">
        <f>SUM(H117+I117)</f>
        <v>50</v>
      </c>
      <c r="Q117" s="82"/>
    </row>
    <row r="118" spans="1:17" ht="17.25" customHeight="1">
      <c r="A118" s="12" t="s">
        <v>192</v>
      </c>
      <c r="B118" s="12" t="s">
        <v>189</v>
      </c>
      <c r="C118" s="45">
        <v>992</v>
      </c>
      <c r="D118" s="69" t="s">
        <v>174</v>
      </c>
      <c r="E118" s="72"/>
      <c r="F118" s="69"/>
      <c r="G118" s="72"/>
      <c r="H118" s="13">
        <f>SUM(H124+H138+H119)</f>
        <v>48823.8</v>
      </c>
      <c r="I118" s="13">
        <f>SUM(I124+I138+I119)</f>
        <v>0</v>
      </c>
      <c r="J118" s="13">
        <f>SUM(J124+J138+J119)</f>
        <v>0</v>
      </c>
      <c r="K118" s="13">
        <f>SUM(K124+K138+K119)</f>
        <v>0</v>
      </c>
      <c r="L118" s="13">
        <f>SUM(L124+L138+L119)</f>
        <v>48823.8</v>
      </c>
      <c r="Q118" s="82"/>
    </row>
    <row r="119" spans="1:17" ht="15.75" customHeight="1">
      <c r="A119" s="12"/>
      <c r="B119" s="26" t="s">
        <v>193</v>
      </c>
      <c r="C119" s="106">
        <v>992</v>
      </c>
      <c r="D119" s="72" t="s">
        <v>174</v>
      </c>
      <c r="E119" s="72" t="s">
        <v>194</v>
      </c>
      <c r="F119" s="72"/>
      <c r="G119" s="72"/>
      <c r="H119" s="18">
        <f>SUM(H120)</f>
        <v>646</v>
      </c>
      <c r="I119" s="18">
        <f>SUM(I120)</f>
        <v>0</v>
      </c>
      <c r="J119" s="18">
        <f>SUM(J120)</f>
        <v>0</v>
      </c>
      <c r="K119" s="18">
        <f>SUM(K120)</f>
        <v>0</v>
      </c>
      <c r="L119" s="18">
        <f>SUM(L120)</f>
        <v>646</v>
      </c>
      <c r="Q119" s="82"/>
    </row>
    <row r="120" spans="1:17" ht="12.75">
      <c r="A120" s="12"/>
      <c r="B120" s="26" t="s">
        <v>351</v>
      </c>
      <c r="C120" s="106">
        <v>992</v>
      </c>
      <c r="D120" s="72" t="s">
        <v>174</v>
      </c>
      <c r="E120" s="72" t="s">
        <v>194</v>
      </c>
      <c r="F120" s="72" t="s">
        <v>352</v>
      </c>
      <c r="G120" s="72"/>
      <c r="H120" s="18">
        <f>SUM(H121)</f>
        <v>646</v>
      </c>
      <c r="I120" s="18">
        <f aca="true" t="shared" si="11" ref="I120:L121">SUM(I121)</f>
        <v>0</v>
      </c>
      <c r="J120" s="18">
        <f t="shared" si="11"/>
        <v>0</v>
      </c>
      <c r="K120" s="18">
        <f t="shared" si="11"/>
        <v>0</v>
      </c>
      <c r="L120" s="18">
        <f t="shared" si="11"/>
        <v>646</v>
      </c>
      <c r="Q120" s="82"/>
    </row>
    <row r="121" spans="1:17" ht="12.75">
      <c r="A121" s="12"/>
      <c r="B121" s="26" t="s">
        <v>353</v>
      </c>
      <c r="C121" s="106">
        <v>992</v>
      </c>
      <c r="D121" s="72" t="s">
        <v>174</v>
      </c>
      <c r="E121" s="72" t="s">
        <v>194</v>
      </c>
      <c r="F121" s="72" t="s">
        <v>354</v>
      </c>
      <c r="G121" s="72"/>
      <c r="H121" s="18">
        <f>SUM(H122)</f>
        <v>646</v>
      </c>
      <c r="I121" s="18">
        <f t="shared" si="11"/>
        <v>0</v>
      </c>
      <c r="J121" s="18">
        <f t="shared" si="11"/>
        <v>0</v>
      </c>
      <c r="K121" s="18">
        <f t="shared" si="11"/>
        <v>0</v>
      </c>
      <c r="L121" s="18">
        <f t="shared" si="11"/>
        <v>646</v>
      </c>
      <c r="Q121" s="82"/>
    </row>
    <row r="122" spans="1:17" ht="12.75">
      <c r="A122" s="12"/>
      <c r="B122" s="26" t="s">
        <v>355</v>
      </c>
      <c r="C122" s="106">
        <v>992</v>
      </c>
      <c r="D122" s="72" t="s">
        <v>174</v>
      </c>
      <c r="E122" s="72" t="s">
        <v>194</v>
      </c>
      <c r="F122" s="72" t="s">
        <v>356</v>
      </c>
      <c r="G122" s="72"/>
      <c r="H122" s="18">
        <f>SUM(H123)</f>
        <v>646</v>
      </c>
      <c r="I122" s="18">
        <f>SUM(I123)</f>
        <v>0</v>
      </c>
      <c r="J122" s="18">
        <f>SUM(J123)</f>
        <v>0</v>
      </c>
      <c r="K122" s="18">
        <f>SUM(K123)</f>
        <v>0</v>
      </c>
      <c r="L122" s="73">
        <f>SUM(H122+I122)</f>
        <v>646</v>
      </c>
      <c r="Q122" s="82"/>
    </row>
    <row r="123" spans="1:17" ht="12.75">
      <c r="A123" s="12"/>
      <c r="B123" s="26" t="s">
        <v>243</v>
      </c>
      <c r="C123" s="106">
        <v>992</v>
      </c>
      <c r="D123" s="72" t="s">
        <v>174</v>
      </c>
      <c r="E123" s="72" t="s">
        <v>194</v>
      </c>
      <c r="F123" s="72" t="s">
        <v>356</v>
      </c>
      <c r="G123" s="72" t="s">
        <v>244</v>
      </c>
      <c r="H123" s="18">
        <v>646</v>
      </c>
      <c r="I123" s="73">
        <f>SUM(J123+K123)</f>
        <v>0</v>
      </c>
      <c r="J123" s="73">
        <v>0</v>
      </c>
      <c r="K123" s="73">
        <v>0</v>
      </c>
      <c r="L123" s="73">
        <f>SUM(H123+I123)</f>
        <v>646</v>
      </c>
      <c r="P123" s="82"/>
      <c r="Q123" s="82"/>
    </row>
    <row r="124" spans="1:17" ht="15" customHeight="1">
      <c r="A124" s="12"/>
      <c r="B124" s="26" t="s">
        <v>195</v>
      </c>
      <c r="C124" s="106">
        <v>992</v>
      </c>
      <c r="D124" s="72" t="s">
        <v>174</v>
      </c>
      <c r="E124" s="72" t="s">
        <v>184</v>
      </c>
      <c r="F124" s="69"/>
      <c r="G124" s="72"/>
      <c r="H124" s="18">
        <f>SUM(H125)</f>
        <v>47032.9</v>
      </c>
      <c r="I124" s="18">
        <f>SUM(I125)</f>
        <v>0</v>
      </c>
      <c r="J124" s="18">
        <f>SUM(J125)</f>
        <v>0</v>
      </c>
      <c r="K124" s="18">
        <f>SUM(K125)</f>
        <v>0</v>
      </c>
      <c r="L124" s="18">
        <f>SUM(L125)</f>
        <v>47032.9</v>
      </c>
      <c r="Q124" s="82"/>
    </row>
    <row r="125" spans="1:17" ht="30.75" customHeight="1">
      <c r="A125" s="12"/>
      <c r="B125" s="26" t="s">
        <v>534</v>
      </c>
      <c r="C125" s="106">
        <v>992</v>
      </c>
      <c r="D125" s="72" t="s">
        <v>174</v>
      </c>
      <c r="E125" s="72" t="s">
        <v>184</v>
      </c>
      <c r="F125" s="72" t="s">
        <v>335</v>
      </c>
      <c r="G125" s="72"/>
      <c r="H125" s="18">
        <f>SUM(H126+H135)</f>
        <v>47032.9</v>
      </c>
      <c r="I125" s="18">
        <f>SUM(I126)</f>
        <v>0</v>
      </c>
      <c r="J125" s="18">
        <f>SUM(J126+J135)</f>
        <v>0</v>
      </c>
      <c r="K125" s="18">
        <f>SUM(K126+K135)</f>
        <v>0</v>
      </c>
      <c r="L125" s="18">
        <f aca="true" t="shared" si="12" ref="L125:L130">SUM(H125+I125)</f>
        <v>47032.9</v>
      </c>
      <c r="Q125" s="82"/>
    </row>
    <row r="126" spans="1:17" ht="12.75">
      <c r="A126" s="12"/>
      <c r="B126" s="26" t="s">
        <v>336</v>
      </c>
      <c r="C126" s="106">
        <v>992</v>
      </c>
      <c r="D126" s="72" t="s">
        <v>174</v>
      </c>
      <c r="E126" s="72" t="s">
        <v>184</v>
      </c>
      <c r="F126" s="72" t="s">
        <v>337</v>
      </c>
      <c r="G126" s="72"/>
      <c r="H126" s="18">
        <f>SUM(H127+H129+H131+H133)</f>
        <v>41762.9</v>
      </c>
      <c r="I126" s="18">
        <f>SUM(I127+I129+I131+I133)</f>
        <v>0</v>
      </c>
      <c r="J126" s="18">
        <f>SUM(J127+J129+J131+J133)</f>
        <v>0</v>
      </c>
      <c r="K126" s="18">
        <f>SUM(K127+K129+K131+K133)</f>
        <v>0</v>
      </c>
      <c r="L126" s="18">
        <f>SUM(L127+L129+L131+L133)</f>
        <v>41762.9</v>
      </c>
      <c r="Q126" s="82"/>
    </row>
    <row r="127" spans="1:17" ht="12.75">
      <c r="A127" s="12"/>
      <c r="B127" s="26" t="s">
        <v>272</v>
      </c>
      <c r="C127" s="106">
        <v>992</v>
      </c>
      <c r="D127" s="72" t="s">
        <v>174</v>
      </c>
      <c r="E127" s="72" t="s">
        <v>184</v>
      </c>
      <c r="F127" s="72" t="s">
        <v>338</v>
      </c>
      <c r="G127" s="72"/>
      <c r="H127" s="18">
        <f>SUM(H128)</f>
        <v>4000</v>
      </c>
      <c r="I127" s="18">
        <f>SUM(I128)</f>
        <v>0</v>
      </c>
      <c r="J127" s="18">
        <f>SUM(J128)</f>
        <v>0</v>
      </c>
      <c r="K127" s="18">
        <f>SUM(K128)</f>
        <v>0</v>
      </c>
      <c r="L127" s="18">
        <f t="shared" si="12"/>
        <v>4000</v>
      </c>
      <c r="Q127" s="82"/>
    </row>
    <row r="128" spans="1:17" ht="48.75" customHeight="1">
      <c r="A128" s="12"/>
      <c r="B128" s="75" t="s">
        <v>339</v>
      </c>
      <c r="C128" s="106">
        <v>992</v>
      </c>
      <c r="D128" s="72" t="s">
        <v>174</v>
      </c>
      <c r="E128" s="72" t="s">
        <v>184</v>
      </c>
      <c r="F128" s="72" t="s">
        <v>338</v>
      </c>
      <c r="G128" s="72" t="s">
        <v>340</v>
      </c>
      <c r="H128" s="18">
        <v>4000</v>
      </c>
      <c r="I128" s="73">
        <f>SUM(J128+K128)</f>
        <v>0</v>
      </c>
      <c r="J128" s="73">
        <v>0</v>
      </c>
      <c r="K128" s="73">
        <v>0</v>
      </c>
      <c r="L128" s="73">
        <f t="shared" si="12"/>
        <v>4000</v>
      </c>
      <c r="Q128" s="82"/>
    </row>
    <row r="129" spans="1:17" ht="12.75">
      <c r="A129" s="12"/>
      <c r="B129" s="26" t="s">
        <v>341</v>
      </c>
      <c r="C129" s="106">
        <v>992</v>
      </c>
      <c r="D129" s="72" t="s">
        <v>174</v>
      </c>
      <c r="E129" s="72" t="s">
        <v>184</v>
      </c>
      <c r="F129" s="72" t="s">
        <v>342</v>
      </c>
      <c r="G129" s="72"/>
      <c r="H129" s="18">
        <f>SUM(H130)</f>
        <v>12258.4</v>
      </c>
      <c r="I129" s="18">
        <f>SUM(I130)</f>
        <v>-80</v>
      </c>
      <c r="J129" s="18">
        <f>SUM(J130)</f>
        <v>-80</v>
      </c>
      <c r="K129" s="18">
        <f>SUM(K130)</f>
        <v>0</v>
      </c>
      <c r="L129" s="73">
        <f t="shared" si="12"/>
        <v>12178.4</v>
      </c>
      <c r="Q129" s="82"/>
    </row>
    <row r="130" spans="1:17" ht="12.75">
      <c r="A130" s="12"/>
      <c r="B130" s="26" t="s">
        <v>243</v>
      </c>
      <c r="C130" s="106">
        <v>992</v>
      </c>
      <c r="D130" s="72" t="s">
        <v>174</v>
      </c>
      <c r="E130" s="72" t="s">
        <v>184</v>
      </c>
      <c r="F130" s="72" t="s">
        <v>342</v>
      </c>
      <c r="G130" s="72" t="s">
        <v>244</v>
      </c>
      <c r="H130" s="18">
        <v>12258.4</v>
      </c>
      <c r="I130" s="73">
        <f>SUM(J130+K130)</f>
        <v>-80</v>
      </c>
      <c r="J130" s="73">
        <v>-80</v>
      </c>
      <c r="K130" s="73">
        <v>0</v>
      </c>
      <c r="L130" s="73">
        <f t="shared" si="12"/>
        <v>12178.4</v>
      </c>
      <c r="Q130" s="82"/>
    </row>
    <row r="131" spans="1:17" ht="31.5" customHeight="1">
      <c r="A131" s="12"/>
      <c r="B131" s="26" t="s">
        <v>343</v>
      </c>
      <c r="C131" s="106">
        <v>992</v>
      </c>
      <c r="D131" s="72" t="s">
        <v>174</v>
      </c>
      <c r="E131" s="72" t="s">
        <v>184</v>
      </c>
      <c r="F131" s="72" t="s">
        <v>344</v>
      </c>
      <c r="G131" s="72"/>
      <c r="H131" s="18">
        <f>SUM(H132)</f>
        <v>22754.5</v>
      </c>
      <c r="I131" s="18">
        <f>SUM(I132)</f>
        <v>0</v>
      </c>
      <c r="J131" s="18">
        <f>SUM(J132)</f>
        <v>0</v>
      </c>
      <c r="K131" s="18">
        <f>SUM(K132)</f>
        <v>0</v>
      </c>
      <c r="L131" s="73">
        <f>SUM(H131+I131)</f>
        <v>22754.5</v>
      </c>
      <c r="Q131" s="82"/>
    </row>
    <row r="132" spans="1:17" ht="12.75">
      <c r="A132" s="12"/>
      <c r="B132" s="26" t="s">
        <v>243</v>
      </c>
      <c r="C132" s="106">
        <v>992</v>
      </c>
      <c r="D132" s="72" t="s">
        <v>174</v>
      </c>
      <c r="E132" s="72" t="s">
        <v>184</v>
      </c>
      <c r="F132" s="72" t="s">
        <v>344</v>
      </c>
      <c r="G132" s="72" t="s">
        <v>244</v>
      </c>
      <c r="H132" s="18">
        <v>22754.5</v>
      </c>
      <c r="I132" s="73">
        <f>SUM(J132+K132)</f>
        <v>0</v>
      </c>
      <c r="J132" s="73">
        <v>0</v>
      </c>
      <c r="K132" s="73">
        <v>0</v>
      </c>
      <c r="L132" s="73">
        <f>SUM(H132+I132)</f>
        <v>22754.5</v>
      </c>
      <c r="Q132" s="82"/>
    </row>
    <row r="133" spans="1:17" ht="12.75">
      <c r="A133" s="12"/>
      <c r="B133" s="26" t="s">
        <v>345</v>
      </c>
      <c r="C133" s="106">
        <v>992</v>
      </c>
      <c r="D133" s="72" t="s">
        <v>174</v>
      </c>
      <c r="E133" s="72" t="s">
        <v>184</v>
      </c>
      <c r="F133" s="72" t="s">
        <v>346</v>
      </c>
      <c r="G133" s="72"/>
      <c r="H133" s="18">
        <f>SUM(H134)</f>
        <v>2750</v>
      </c>
      <c r="I133" s="18">
        <f>SUM(I134)</f>
        <v>80</v>
      </c>
      <c r="J133" s="18">
        <f>SUM(J134)</f>
        <v>80</v>
      </c>
      <c r="K133" s="18">
        <f>SUM(K134)</f>
        <v>0</v>
      </c>
      <c r="L133" s="73">
        <f>SUM(H133+I133)</f>
        <v>2830</v>
      </c>
      <c r="Q133" s="82"/>
    </row>
    <row r="134" spans="1:17" ht="12.75">
      <c r="A134" s="12"/>
      <c r="B134" s="26" t="s">
        <v>243</v>
      </c>
      <c r="C134" s="106">
        <v>992</v>
      </c>
      <c r="D134" s="72" t="s">
        <v>174</v>
      </c>
      <c r="E134" s="72" t="s">
        <v>184</v>
      </c>
      <c r="F134" s="72" t="s">
        <v>346</v>
      </c>
      <c r="G134" s="72" t="s">
        <v>244</v>
      </c>
      <c r="H134" s="18">
        <v>2750</v>
      </c>
      <c r="I134" s="73">
        <f>SUM(J134+K134)</f>
        <v>80</v>
      </c>
      <c r="J134" s="73">
        <v>80</v>
      </c>
      <c r="K134" s="73">
        <v>0</v>
      </c>
      <c r="L134" s="73">
        <f>SUM(H134+I134)</f>
        <v>2830</v>
      </c>
      <c r="Q134" s="82"/>
    </row>
    <row r="135" spans="1:17" ht="30" customHeight="1">
      <c r="A135" s="12"/>
      <c r="B135" s="26" t="s">
        <v>347</v>
      </c>
      <c r="C135" s="106">
        <v>992</v>
      </c>
      <c r="D135" s="72" t="s">
        <v>174</v>
      </c>
      <c r="E135" s="72" t="s">
        <v>184</v>
      </c>
      <c r="F135" s="72" t="s">
        <v>348</v>
      </c>
      <c r="G135" s="72"/>
      <c r="H135" s="18">
        <f>SUM(H136)</f>
        <v>5270</v>
      </c>
      <c r="I135" s="18">
        <f>SUM(I136)</f>
        <v>0</v>
      </c>
      <c r="J135" s="18">
        <f>SUM(J136)</f>
        <v>0</v>
      </c>
      <c r="K135" s="18">
        <f>SUM(K136)</f>
        <v>0</v>
      </c>
      <c r="L135" s="18">
        <f>SUM(L136)</f>
        <v>5270</v>
      </c>
      <c r="Q135" s="82"/>
    </row>
    <row r="136" spans="1:17" ht="12.75">
      <c r="A136" s="12"/>
      <c r="B136" s="26" t="s">
        <v>349</v>
      </c>
      <c r="C136" s="106">
        <v>992</v>
      </c>
      <c r="D136" s="72" t="s">
        <v>174</v>
      </c>
      <c r="E136" s="72" t="s">
        <v>184</v>
      </c>
      <c r="F136" s="72" t="s">
        <v>350</v>
      </c>
      <c r="G136" s="72"/>
      <c r="H136" s="18">
        <f>SUM(H137)</f>
        <v>5270</v>
      </c>
      <c r="I136" s="18">
        <f>SUM(I137)</f>
        <v>0</v>
      </c>
      <c r="J136" s="18">
        <f>SUM(J137)</f>
        <v>0</v>
      </c>
      <c r="K136" s="18">
        <f>SUM(K137)</f>
        <v>0</v>
      </c>
      <c r="L136" s="73">
        <f>SUM(H136+I136)</f>
        <v>5270</v>
      </c>
      <c r="Q136" s="82"/>
    </row>
    <row r="137" spans="1:17" ht="12.75">
      <c r="A137" s="12"/>
      <c r="B137" s="26" t="s">
        <v>243</v>
      </c>
      <c r="C137" s="106">
        <v>992</v>
      </c>
      <c r="D137" s="72" t="s">
        <v>174</v>
      </c>
      <c r="E137" s="72" t="s">
        <v>184</v>
      </c>
      <c r="F137" s="72" t="s">
        <v>350</v>
      </c>
      <c r="G137" s="72" t="s">
        <v>244</v>
      </c>
      <c r="H137" s="18">
        <v>5270</v>
      </c>
      <c r="I137" s="73">
        <f>SUM(J137+K137)</f>
        <v>0</v>
      </c>
      <c r="J137" s="73">
        <v>0</v>
      </c>
      <c r="K137" s="73">
        <v>0</v>
      </c>
      <c r="L137" s="73">
        <f>SUM(H137+I137)</f>
        <v>5270</v>
      </c>
      <c r="Q137" s="82"/>
    </row>
    <row r="138" spans="1:17" ht="30.75" customHeight="1">
      <c r="A138" s="137"/>
      <c r="B138" s="26" t="s">
        <v>190</v>
      </c>
      <c r="C138" s="106">
        <v>992</v>
      </c>
      <c r="D138" s="72" t="s">
        <v>174</v>
      </c>
      <c r="E138" s="72" t="s">
        <v>191</v>
      </c>
      <c r="F138" s="72"/>
      <c r="G138" s="72"/>
      <c r="H138" s="18">
        <f>SUM(H139+H146)</f>
        <v>1144.9</v>
      </c>
      <c r="I138" s="18">
        <f>SUM(I139+I146)</f>
        <v>0</v>
      </c>
      <c r="J138" s="18">
        <f>SUM(J139+J146)</f>
        <v>0</v>
      </c>
      <c r="K138" s="18">
        <f>SUM(K139+K146)</f>
        <v>0</v>
      </c>
      <c r="L138" s="18">
        <f>SUM(H138+I138)</f>
        <v>1144.9</v>
      </c>
      <c r="P138" s="82"/>
      <c r="Q138" s="82"/>
    </row>
    <row r="139" spans="1:17" ht="48.75" customHeight="1">
      <c r="A139" s="137"/>
      <c r="B139" s="138" t="s">
        <v>535</v>
      </c>
      <c r="C139" s="106">
        <v>992</v>
      </c>
      <c r="D139" s="72" t="s">
        <v>174</v>
      </c>
      <c r="E139" s="72" t="s">
        <v>191</v>
      </c>
      <c r="F139" s="72" t="s">
        <v>358</v>
      </c>
      <c r="G139" s="72"/>
      <c r="H139" s="18">
        <f>SUM(H140)</f>
        <v>80</v>
      </c>
      <c r="I139" s="18">
        <f>SUM(I140)</f>
        <v>0</v>
      </c>
      <c r="J139" s="18">
        <f>SUM(J140)</f>
        <v>0</v>
      </c>
      <c r="K139" s="18">
        <f>SUM(K140)</f>
        <v>0</v>
      </c>
      <c r="L139" s="18">
        <f>SUM(L140)</f>
        <v>80</v>
      </c>
      <c r="P139" s="82"/>
      <c r="Q139" s="82"/>
    </row>
    <row r="140" spans="1:17" ht="49.5" customHeight="1">
      <c r="A140" s="137"/>
      <c r="B140" s="26" t="s">
        <v>359</v>
      </c>
      <c r="C140" s="106">
        <v>992</v>
      </c>
      <c r="D140" s="72" t="s">
        <v>174</v>
      </c>
      <c r="E140" s="72" t="s">
        <v>191</v>
      </c>
      <c r="F140" s="72" t="s">
        <v>360</v>
      </c>
      <c r="G140" s="72"/>
      <c r="H140" s="114">
        <f>SUM(H141+H144)</f>
        <v>80</v>
      </c>
      <c r="I140" s="115">
        <f>SUM(I141+I144)</f>
        <v>0</v>
      </c>
      <c r="J140" s="115">
        <f>SUM(J141+J144)</f>
        <v>0</v>
      </c>
      <c r="K140" s="115">
        <f>SUM(K141+K144)</f>
        <v>0</v>
      </c>
      <c r="L140" s="115">
        <f>SUM(L141+L144)</f>
        <v>80</v>
      </c>
      <c r="Q140" s="82"/>
    </row>
    <row r="141" spans="1:17" ht="12.75">
      <c r="A141" s="137"/>
      <c r="B141" s="113" t="s">
        <v>361</v>
      </c>
      <c r="C141" s="106">
        <v>992</v>
      </c>
      <c r="D141" s="72" t="s">
        <v>174</v>
      </c>
      <c r="E141" s="72" t="s">
        <v>191</v>
      </c>
      <c r="F141" s="72" t="s">
        <v>363</v>
      </c>
      <c r="G141" s="72"/>
      <c r="H141" s="114">
        <f>SUM(H142)</f>
        <v>50</v>
      </c>
      <c r="I141" s="115">
        <f>SUM(I142)</f>
        <v>0</v>
      </c>
      <c r="J141" s="115">
        <f>SUM(J142)</f>
        <v>0</v>
      </c>
      <c r="K141" s="115">
        <f>SUM(K142)</f>
        <v>0</v>
      </c>
      <c r="L141" s="115">
        <f>SUM(L142)</f>
        <v>50</v>
      </c>
      <c r="Q141" s="82"/>
    </row>
    <row r="142" spans="1:17" ht="12.75">
      <c r="A142" s="137"/>
      <c r="B142" s="26" t="s">
        <v>243</v>
      </c>
      <c r="C142" s="106">
        <v>992</v>
      </c>
      <c r="D142" s="72" t="s">
        <v>174</v>
      </c>
      <c r="E142" s="72" t="s">
        <v>191</v>
      </c>
      <c r="F142" s="72" t="s">
        <v>363</v>
      </c>
      <c r="G142" s="72" t="s">
        <v>244</v>
      </c>
      <c r="H142" s="18">
        <v>50</v>
      </c>
      <c r="I142" s="73">
        <f>SUM(J142+K142)</f>
        <v>0</v>
      </c>
      <c r="J142" s="73">
        <v>0</v>
      </c>
      <c r="K142" s="73"/>
      <c r="L142" s="73">
        <v>50</v>
      </c>
      <c r="P142" s="82"/>
      <c r="Q142" s="82"/>
    </row>
    <row r="143" spans="1:17" ht="78.75" customHeight="1">
      <c r="A143" s="137"/>
      <c r="B143" s="26" t="s">
        <v>364</v>
      </c>
      <c r="C143" s="106">
        <v>992</v>
      </c>
      <c r="D143" s="72" t="s">
        <v>174</v>
      </c>
      <c r="E143" s="72" t="s">
        <v>191</v>
      </c>
      <c r="F143" s="72" t="s">
        <v>365</v>
      </c>
      <c r="G143" s="72"/>
      <c r="H143" s="18">
        <f aca="true" t="shared" si="13" ref="H143:O143">SUM(H144)</f>
        <v>30</v>
      </c>
      <c r="I143" s="18">
        <f t="shared" si="13"/>
        <v>0</v>
      </c>
      <c r="J143" s="18">
        <f t="shared" si="13"/>
        <v>0</v>
      </c>
      <c r="K143" s="18">
        <f t="shared" si="13"/>
        <v>0</v>
      </c>
      <c r="L143" s="18">
        <f t="shared" si="13"/>
        <v>30</v>
      </c>
      <c r="M143" s="18">
        <f t="shared" si="13"/>
        <v>0</v>
      </c>
      <c r="N143" s="18">
        <f t="shared" si="13"/>
        <v>0</v>
      </c>
      <c r="O143" s="18">
        <f t="shared" si="13"/>
        <v>0</v>
      </c>
      <c r="P143" s="82"/>
      <c r="Q143" s="82"/>
    </row>
    <row r="144" spans="1:17" ht="79.5" customHeight="1">
      <c r="A144" s="137"/>
      <c r="B144" s="26" t="s">
        <v>366</v>
      </c>
      <c r="C144" s="106">
        <v>992</v>
      </c>
      <c r="D144" s="72" t="s">
        <v>174</v>
      </c>
      <c r="E144" s="72" t="s">
        <v>191</v>
      </c>
      <c r="F144" s="72" t="s">
        <v>367</v>
      </c>
      <c r="G144" s="72"/>
      <c r="H144" s="18">
        <f>SUM(H145)</f>
        <v>30</v>
      </c>
      <c r="I144" s="73">
        <f>SUM(J144+K144)</f>
        <v>0</v>
      </c>
      <c r="J144" s="73">
        <f>SUM(J145)</f>
        <v>0</v>
      </c>
      <c r="K144" s="73"/>
      <c r="L144" s="73">
        <f>SUM(H144+I144)</f>
        <v>30</v>
      </c>
      <c r="Q144" s="82"/>
    </row>
    <row r="145" spans="1:17" ht="15" customHeight="1">
      <c r="A145" s="137"/>
      <c r="B145" s="26" t="s">
        <v>245</v>
      </c>
      <c r="C145" s="106">
        <v>992</v>
      </c>
      <c r="D145" s="72" t="s">
        <v>174</v>
      </c>
      <c r="E145" s="72" t="s">
        <v>191</v>
      </c>
      <c r="F145" s="72" t="s">
        <v>367</v>
      </c>
      <c r="G145" s="72" t="s">
        <v>246</v>
      </c>
      <c r="H145" s="18">
        <v>30</v>
      </c>
      <c r="I145" s="73">
        <f>SUM(J145+K145)</f>
        <v>0</v>
      </c>
      <c r="J145" s="73">
        <v>0</v>
      </c>
      <c r="K145" s="73"/>
      <c r="L145" s="73">
        <v>30</v>
      </c>
      <c r="P145" s="82"/>
      <c r="Q145" s="82"/>
    </row>
    <row r="146" spans="1:17" ht="45" customHeight="1">
      <c r="A146" s="137"/>
      <c r="B146" s="26" t="s">
        <v>368</v>
      </c>
      <c r="C146" s="106">
        <v>992</v>
      </c>
      <c r="D146" s="72" t="s">
        <v>174</v>
      </c>
      <c r="E146" s="72" t="s">
        <v>191</v>
      </c>
      <c r="F146" s="72" t="s">
        <v>369</v>
      </c>
      <c r="G146" s="72"/>
      <c r="H146" s="18">
        <f>SUM(H147+H151)</f>
        <v>1064.9</v>
      </c>
      <c r="I146" s="18">
        <f>SUM(I147+I151+I154)</f>
        <v>0</v>
      </c>
      <c r="J146" s="18">
        <f>SUM(J147+J151+J154)</f>
        <v>0</v>
      </c>
      <c r="K146" s="18">
        <f>SUM(K147+K151+K154)</f>
        <v>0</v>
      </c>
      <c r="L146" s="18">
        <f>SUM(H146+I146)</f>
        <v>1064.9</v>
      </c>
      <c r="Q146" s="82"/>
    </row>
    <row r="147" spans="1:17" ht="30.75" customHeight="1">
      <c r="A147" s="137"/>
      <c r="B147" s="26" t="s">
        <v>536</v>
      </c>
      <c r="C147" s="106">
        <v>992</v>
      </c>
      <c r="D147" s="72" t="s">
        <v>174</v>
      </c>
      <c r="E147" s="72" t="s">
        <v>191</v>
      </c>
      <c r="F147" s="72" t="s">
        <v>371</v>
      </c>
      <c r="G147" s="72"/>
      <c r="H147" s="18">
        <f>SUM(H148)</f>
        <v>439.1</v>
      </c>
      <c r="I147" s="18">
        <f>SUM(I148)</f>
        <v>0</v>
      </c>
      <c r="J147" s="18">
        <f>SUM(J148)</f>
        <v>0</v>
      </c>
      <c r="K147" s="18">
        <f>SUM(K148)</f>
        <v>0</v>
      </c>
      <c r="L147" s="18">
        <f>SUM(L148)</f>
        <v>439.1</v>
      </c>
      <c r="M147" s="18" t="e">
        <f>SUM(M148+#REF!)</f>
        <v>#REF!</v>
      </c>
      <c r="N147" s="18" t="e">
        <f>SUM(N148+#REF!)</f>
        <v>#REF!</v>
      </c>
      <c r="O147" s="18" t="e">
        <f>SUM(O148+#REF!)</f>
        <v>#REF!</v>
      </c>
      <c r="Q147" s="82"/>
    </row>
    <row r="148" spans="1:17" ht="45.75" customHeight="1">
      <c r="A148" s="137"/>
      <c r="B148" s="26" t="s">
        <v>372</v>
      </c>
      <c r="C148" s="106">
        <v>992</v>
      </c>
      <c r="D148" s="72" t="s">
        <v>174</v>
      </c>
      <c r="E148" s="72" t="s">
        <v>191</v>
      </c>
      <c r="F148" s="72" t="s">
        <v>373</v>
      </c>
      <c r="G148" s="72"/>
      <c r="H148" s="18">
        <f>SUM(H149+H150)</f>
        <v>439.1</v>
      </c>
      <c r="I148" s="18">
        <f>SUM(I149+I150)</f>
        <v>0</v>
      </c>
      <c r="J148" s="18">
        <f>SUM(J149+J150)</f>
        <v>0</v>
      </c>
      <c r="K148" s="18">
        <f>SUM(K149+K150)</f>
        <v>0</v>
      </c>
      <c r="L148" s="18">
        <f>SUM(L149+L150)</f>
        <v>439.1</v>
      </c>
      <c r="Q148" s="82"/>
    </row>
    <row r="149" spans="1:17" ht="15.75" customHeight="1">
      <c r="A149" s="137"/>
      <c r="B149" s="75" t="s">
        <v>255</v>
      </c>
      <c r="C149" s="106">
        <v>992</v>
      </c>
      <c r="D149" s="72" t="s">
        <v>174</v>
      </c>
      <c r="E149" s="72" t="s">
        <v>191</v>
      </c>
      <c r="F149" s="106" t="s">
        <v>373</v>
      </c>
      <c r="G149" s="72" t="s">
        <v>256</v>
      </c>
      <c r="H149" s="18">
        <v>141.1</v>
      </c>
      <c r="I149" s="73">
        <f>SUM(J149)</f>
        <v>0</v>
      </c>
      <c r="J149" s="73">
        <v>0</v>
      </c>
      <c r="K149" s="73"/>
      <c r="L149" s="73">
        <f>SUM(H149+I149)</f>
        <v>141.1</v>
      </c>
      <c r="Q149" s="82"/>
    </row>
    <row r="150" spans="1:17" ht="32.25" customHeight="1">
      <c r="A150" s="137"/>
      <c r="B150" s="26" t="s">
        <v>243</v>
      </c>
      <c r="C150" s="106">
        <v>992</v>
      </c>
      <c r="D150" s="72" t="s">
        <v>174</v>
      </c>
      <c r="E150" s="72" t="s">
        <v>191</v>
      </c>
      <c r="F150" s="72" t="s">
        <v>373</v>
      </c>
      <c r="G150" s="72" t="s">
        <v>244</v>
      </c>
      <c r="H150" s="18">
        <v>298</v>
      </c>
      <c r="I150" s="73">
        <f>SUM(J150+K150)</f>
        <v>0</v>
      </c>
      <c r="J150" s="73">
        <v>0</v>
      </c>
      <c r="K150" s="73"/>
      <c r="L150" s="73">
        <f>SUM(H150+I150)</f>
        <v>298</v>
      </c>
      <c r="Q150" s="82"/>
    </row>
    <row r="151" spans="1:17" ht="30.75" customHeight="1">
      <c r="A151" s="137"/>
      <c r="B151" s="26" t="s">
        <v>374</v>
      </c>
      <c r="C151" s="106">
        <v>992</v>
      </c>
      <c r="D151" s="72" t="s">
        <v>174</v>
      </c>
      <c r="E151" s="72" t="s">
        <v>191</v>
      </c>
      <c r="F151" s="72" t="s">
        <v>375</v>
      </c>
      <c r="G151" s="72"/>
      <c r="H151" s="18">
        <f aca="true" t="shared" si="14" ref="H151:L155">SUM(H152)</f>
        <v>625.8</v>
      </c>
      <c r="I151" s="18">
        <f t="shared" si="14"/>
        <v>0</v>
      </c>
      <c r="J151" s="18">
        <f t="shared" si="14"/>
        <v>0</v>
      </c>
      <c r="K151" s="18">
        <f t="shared" si="14"/>
        <v>0</v>
      </c>
      <c r="L151" s="18">
        <f t="shared" si="14"/>
        <v>625.8</v>
      </c>
      <c r="Q151" s="82"/>
    </row>
    <row r="152" spans="1:17" ht="32.25" customHeight="1">
      <c r="A152" s="137"/>
      <c r="B152" s="26" t="s">
        <v>376</v>
      </c>
      <c r="C152" s="106">
        <v>992</v>
      </c>
      <c r="D152" s="72" t="s">
        <v>174</v>
      </c>
      <c r="E152" s="72" t="s">
        <v>191</v>
      </c>
      <c r="F152" s="72" t="s">
        <v>377</v>
      </c>
      <c r="G152" s="72"/>
      <c r="H152" s="18">
        <f t="shared" si="14"/>
        <v>625.8</v>
      </c>
      <c r="I152" s="18">
        <f t="shared" si="14"/>
        <v>0</v>
      </c>
      <c r="J152" s="18">
        <f t="shared" si="14"/>
        <v>0</v>
      </c>
      <c r="K152" s="18">
        <f t="shared" si="14"/>
        <v>0</v>
      </c>
      <c r="L152" s="18">
        <f t="shared" si="14"/>
        <v>625.8</v>
      </c>
      <c r="Q152" s="82"/>
    </row>
    <row r="153" spans="1:17" ht="16.5" customHeight="1">
      <c r="A153" s="137"/>
      <c r="B153" s="75" t="s">
        <v>255</v>
      </c>
      <c r="C153" s="106">
        <v>992</v>
      </c>
      <c r="D153" s="72" t="s">
        <v>174</v>
      </c>
      <c r="E153" s="72" t="s">
        <v>191</v>
      </c>
      <c r="F153" s="106" t="s">
        <v>377</v>
      </c>
      <c r="G153" s="72" t="s">
        <v>256</v>
      </c>
      <c r="H153" s="18">
        <v>625.8</v>
      </c>
      <c r="I153" s="73">
        <f>SUM(J153)</f>
        <v>0</v>
      </c>
      <c r="J153" s="73">
        <v>0</v>
      </c>
      <c r="K153" s="73" t="s">
        <v>9</v>
      </c>
      <c r="L153" s="73">
        <f>SUM(H153+I153)</f>
        <v>625.8</v>
      </c>
      <c r="Q153" s="82"/>
    </row>
    <row r="154" spans="1:17" ht="31.5" customHeight="1" hidden="1">
      <c r="A154" s="137"/>
      <c r="B154" s="75" t="s">
        <v>378</v>
      </c>
      <c r="C154" s="106">
        <v>992</v>
      </c>
      <c r="D154" s="72" t="s">
        <v>174</v>
      </c>
      <c r="E154" s="72" t="s">
        <v>191</v>
      </c>
      <c r="F154" s="106" t="s">
        <v>379</v>
      </c>
      <c r="G154" s="72"/>
      <c r="H154" s="18">
        <f t="shared" si="14"/>
        <v>0</v>
      </c>
      <c r="I154" s="18">
        <f t="shared" si="14"/>
        <v>0</v>
      </c>
      <c r="J154" s="18">
        <f t="shared" si="14"/>
        <v>0</v>
      </c>
      <c r="K154" s="18">
        <f t="shared" si="14"/>
        <v>0</v>
      </c>
      <c r="L154" s="18">
        <f t="shared" si="14"/>
        <v>0</v>
      </c>
      <c r="Q154" s="82"/>
    </row>
    <row r="155" spans="1:17" ht="31.5" customHeight="1" hidden="1">
      <c r="A155" s="137"/>
      <c r="B155" s="75" t="s">
        <v>380</v>
      </c>
      <c r="C155" s="106">
        <v>992</v>
      </c>
      <c r="D155" s="72" t="s">
        <v>174</v>
      </c>
      <c r="E155" s="72" t="s">
        <v>191</v>
      </c>
      <c r="F155" s="106" t="s">
        <v>381</v>
      </c>
      <c r="G155" s="72"/>
      <c r="H155" s="18">
        <f t="shared" si="14"/>
        <v>0</v>
      </c>
      <c r="I155" s="18">
        <f t="shared" si="14"/>
        <v>0</v>
      </c>
      <c r="J155" s="18">
        <f t="shared" si="14"/>
        <v>0</v>
      </c>
      <c r="K155" s="18">
        <f t="shared" si="14"/>
        <v>0</v>
      </c>
      <c r="L155" s="18">
        <f t="shared" si="14"/>
        <v>0</v>
      </c>
      <c r="Q155" s="82"/>
    </row>
    <row r="156" spans="1:17" ht="31.5" customHeight="1" hidden="1">
      <c r="A156" s="137"/>
      <c r="B156" s="26" t="s">
        <v>243</v>
      </c>
      <c r="C156" s="106">
        <v>992</v>
      </c>
      <c r="D156" s="72" t="s">
        <v>174</v>
      </c>
      <c r="E156" s="72" t="s">
        <v>191</v>
      </c>
      <c r="F156" s="106" t="s">
        <v>381</v>
      </c>
      <c r="G156" s="72" t="s">
        <v>244</v>
      </c>
      <c r="H156" s="18">
        <v>0</v>
      </c>
      <c r="I156" s="73">
        <f>SUM(J156)</f>
        <v>0</v>
      </c>
      <c r="J156" s="73">
        <v>0</v>
      </c>
      <c r="K156" s="73" t="s">
        <v>9</v>
      </c>
      <c r="L156" s="73">
        <f>SUM(H156+I156)</f>
        <v>0</v>
      </c>
      <c r="Q156" s="82"/>
    </row>
    <row r="157" spans="1:17" ht="14.25" customHeight="1">
      <c r="A157" s="12" t="s">
        <v>196</v>
      </c>
      <c r="B157" s="12" t="s">
        <v>197</v>
      </c>
      <c r="C157" s="45">
        <v>992</v>
      </c>
      <c r="D157" s="69" t="s">
        <v>198</v>
      </c>
      <c r="E157" s="69"/>
      <c r="F157" s="69"/>
      <c r="G157" s="69"/>
      <c r="H157" s="13">
        <f aca="true" t="shared" si="15" ref="H157:O157">SUM(H158+H165+H179)</f>
        <v>44144.299999999996</v>
      </c>
      <c r="I157" s="13">
        <f t="shared" si="15"/>
        <v>220.3</v>
      </c>
      <c r="J157" s="13">
        <f t="shared" si="15"/>
        <v>-270.3</v>
      </c>
      <c r="K157" s="13">
        <f t="shared" si="15"/>
        <v>490.6</v>
      </c>
      <c r="L157" s="13">
        <f t="shared" si="15"/>
        <v>44364.6</v>
      </c>
      <c r="M157" s="13">
        <f t="shared" si="15"/>
        <v>0</v>
      </c>
      <c r="N157" s="13">
        <f t="shared" si="15"/>
        <v>0</v>
      </c>
      <c r="O157" s="13">
        <f t="shared" si="15"/>
        <v>0</v>
      </c>
      <c r="Q157" s="82"/>
    </row>
    <row r="158" spans="1:17" ht="15" customHeight="1">
      <c r="A158" s="137"/>
      <c r="B158" s="26" t="s">
        <v>200</v>
      </c>
      <c r="C158" s="106">
        <v>992</v>
      </c>
      <c r="D158" s="72" t="s">
        <v>198</v>
      </c>
      <c r="E158" s="72" t="s">
        <v>170</v>
      </c>
      <c r="F158" s="72"/>
      <c r="G158" s="72"/>
      <c r="H158" s="18">
        <f aca="true" t="shared" si="16" ref="H158:L159">SUM(H159)</f>
        <v>15038.7</v>
      </c>
      <c r="I158" s="18">
        <f t="shared" si="16"/>
        <v>220.3</v>
      </c>
      <c r="J158" s="18">
        <f t="shared" si="16"/>
        <v>-270.3</v>
      </c>
      <c r="K158" s="18">
        <f t="shared" si="16"/>
        <v>490.6</v>
      </c>
      <c r="L158" s="18">
        <f>SUM(L159)</f>
        <v>15259.000000000002</v>
      </c>
      <c r="Q158" s="82"/>
    </row>
    <row r="159" spans="1:17" ht="32.25" customHeight="1">
      <c r="A159" s="137"/>
      <c r="B159" s="26" t="s">
        <v>382</v>
      </c>
      <c r="C159" s="106">
        <v>992</v>
      </c>
      <c r="D159" s="72" t="s">
        <v>198</v>
      </c>
      <c r="E159" s="72" t="s">
        <v>170</v>
      </c>
      <c r="F159" s="72" t="s">
        <v>383</v>
      </c>
      <c r="G159" s="72"/>
      <c r="H159" s="18">
        <f t="shared" si="16"/>
        <v>15038.7</v>
      </c>
      <c r="I159" s="18">
        <f t="shared" si="16"/>
        <v>220.3</v>
      </c>
      <c r="J159" s="18">
        <f t="shared" si="16"/>
        <v>-270.3</v>
      </c>
      <c r="K159" s="18">
        <f t="shared" si="16"/>
        <v>490.6</v>
      </c>
      <c r="L159" s="18">
        <f t="shared" si="16"/>
        <v>15259.000000000002</v>
      </c>
      <c r="Q159" s="82"/>
    </row>
    <row r="160" spans="1:17" ht="31.5" customHeight="1">
      <c r="A160" s="137"/>
      <c r="B160" s="26" t="s">
        <v>384</v>
      </c>
      <c r="C160" s="106">
        <v>992</v>
      </c>
      <c r="D160" s="72" t="s">
        <v>198</v>
      </c>
      <c r="E160" s="72" t="s">
        <v>170</v>
      </c>
      <c r="F160" s="72" t="s">
        <v>385</v>
      </c>
      <c r="G160" s="72"/>
      <c r="H160" s="18">
        <f>SUM(H161+H163)</f>
        <v>15038.7</v>
      </c>
      <c r="I160" s="18">
        <f>SUM(I161+I163)</f>
        <v>220.3</v>
      </c>
      <c r="J160" s="18">
        <f>SUM(J161+J163)</f>
        <v>-270.3</v>
      </c>
      <c r="K160" s="18">
        <f>SUM(K161+K163)</f>
        <v>490.6</v>
      </c>
      <c r="L160" s="18">
        <f>SUM(L161+L163)</f>
        <v>15259.000000000002</v>
      </c>
      <c r="Q160" s="82"/>
    </row>
    <row r="161" spans="1:17" ht="33.75" customHeight="1">
      <c r="A161" s="137"/>
      <c r="B161" s="26" t="s">
        <v>537</v>
      </c>
      <c r="C161" s="106">
        <v>992</v>
      </c>
      <c r="D161" s="72" t="s">
        <v>198</v>
      </c>
      <c r="E161" s="72" t="s">
        <v>170</v>
      </c>
      <c r="F161" s="72" t="s">
        <v>390</v>
      </c>
      <c r="G161" s="72"/>
      <c r="H161" s="18">
        <f>SUM(H162+H164)</f>
        <v>15038.7</v>
      </c>
      <c r="I161" s="18">
        <f>SUM(I162)</f>
        <v>-270.3</v>
      </c>
      <c r="J161" s="18">
        <f>SUM(J162)</f>
        <v>-270.3</v>
      </c>
      <c r="K161" s="18">
        <f>SUM(K162)</f>
        <v>0</v>
      </c>
      <c r="L161" s="18">
        <f>SUM(H161+I161)</f>
        <v>14768.400000000001</v>
      </c>
      <c r="Q161" s="82"/>
    </row>
    <row r="162" spans="1:17" ht="12.75">
      <c r="A162" s="137"/>
      <c r="B162" s="26" t="s">
        <v>243</v>
      </c>
      <c r="C162" s="106">
        <v>992</v>
      </c>
      <c r="D162" s="72" t="s">
        <v>198</v>
      </c>
      <c r="E162" s="72" t="s">
        <v>170</v>
      </c>
      <c r="F162" s="72" t="s">
        <v>391</v>
      </c>
      <c r="G162" s="72" t="s">
        <v>244</v>
      </c>
      <c r="H162" s="18">
        <v>15038.7</v>
      </c>
      <c r="I162" s="73">
        <f>SUM(J162)</f>
        <v>-270.3</v>
      </c>
      <c r="J162" s="73">
        <v>-270.3</v>
      </c>
      <c r="K162" s="73">
        <v>0</v>
      </c>
      <c r="L162" s="73">
        <f>SUM(H162+I162)</f>
        <v>14768.400000000001</v>
      </c>
      <c r="Q162" s="82"/>
    </row>
    <row r="163" spans="1:17" ht="12.75">
      <c r="A163" s="137"/>
      <c r="B163" s="26" t="s">
        <v>392</v>
      </c>
      <c r="C163" s="106">
        <v>992</v>
      </c>
      <c r="D163" s="72" t="s">
        <v>198</v>
      </c>
      <c r="E163" s="72" t="s">
        <v>170</v>
      </c>
      <c r="F163" s="72" t="s">
        <v>393</v>
      </c>
      <c r="G163" s="72"/>
      <c r="H163" s="18">
        <f>SUM(H164)</f>
        <v>0</v>
      </c>
      <c r="I163" s="18">
        <f>SUM(I164)</f>
        <v>490.6</v>
      </c>
      <c r="J163" s="18">
        <f>SUM(J164)</f>
        <v>0</v>
      </c>
      <c r="K163" s="18">
        <f>SUM(K164)</f>
        <v>490.6</v>
      </c>
      <c r="L163" s="18">
        <f>SUM(L164)</f>
        <v>490.6</v>
      </c>
      <c r="Q163" s="82"/>
    </row>
    <row r="164" spans="1:17" ht="12.75">
      <c r="A164" s="137"/>
      <c r="B164" s="26" t="s">
        <v>243</v>
      </c>
      <c r="C164" s="106">
        <v>992</v>
      </c>
      <c r="D164" s="72" t="s">
        <v>198</v>
      </c>
      <c r="E164" s="72" t="s">
        <v>170</v>
      </c>
      <c r="F164" s="72" t="s">
        <v>393</v>
      </c>
      <c r="G164" s="72" t="s">
        <v>244</v>
      </c>
      <c r="H164" s="18">
        <v>0</v>
      </c>
      <c r="I164" s="73">
        <f>SUM(J164+K164)</f>
        <v>490.6</v>
      </c>
      <c r="J164" s="73">
        <v>0</v>
      </c>
      <c r="K164" s="73">
        <v>490.6</v>
      </c>
      <c r="L164" s="73">
        <f>SUM(H164+I164)</f>
        <v>490.6</v>
      </c>
      <c r="Q164" s="82"/>
    </row>
    <row r="165" spans="1:17" ht="17.25" customHeight="1">
      <c r="A165" s="26"/>
      <c r="B165" s="26" t="s">
        <v>201</v>
      </c>
      <c r="C165" s="106">
        <v>992</v>
      </c>
      <c r="D165" s="72" t="s">
        <v>198</v>
      </c>
      <c r="E165" s="72" t="s">
        <v>172</v>
      </c>
      <c r="F165" s="72"/>
      <c r="G165" s="72"/>
      <c r="H165" s="18">
        <f>SUM(H166)</f>
        <v>18310</v>
      </c>
      <c r="I165" s="73">
        <f>SUM(J165+K165)</f>
        <v>0</v>
      </c>
      <c r="J165" s="73">
        <f>SUM(J166)</f>
        <v>0</v>
      </c>
      <c r="K165" s="73">
        <f>SUM(K166)</f>
        <v>0</v>
      </c>
      <c r="L165" s="73">
        <f aca="true" t="shared" si="17" ref="L165:L173">SUM(H165+I165)</f>
        <v>18310</v>
      </c>
      <c r="Q165" s="82"/>
    </row>
    <row r="166" spans="1:17" ht="45" customHeight="1">
      <c r="A166" s="26"/>
      <c r="B166" s="26" t="s">
        <v>400</v>
      </c>
      <c r="C166" s="106">
        <v>992</v>
      </c>
      <c r="D166" s="72" t="s">
        <v>198</v>
      </c>
      <c r="E166" s="72" t="s">
        <v>172</v>
      </c>
      <c r="F166" s="72" t="s">
        <v>401</v>
      </c>
      <c r="G166" s="139"/>
      <c r="H166" s="18">
        <f>SUM(H167+H176)</f>
        <v>18310</v>
      </c>
      <c r="I166" s="18">
        <f aca="true" t="shared" si="18" ref="I166:O166">SUM(I167+I176)</f>
        <v>0</v>
      </c>
      <c r="J166" s="18">
        <f t="shared" si="18"/>
        <v>0</v>
      </c>
      <c r="K166" s="18">
        <f t="shared" si="18"/>
        <v>0</v>
      </c>
      <c r="L166" s="18">
        <f t="shared" si="18"/>
        <v>18310</v>
      </c>
      <c r="M166" s="18">
        <f t="shared" si="18"/>
        <v>0</v>
      </c>
      <c r="N166" s="18">
        <f t="shared" si="18"/>
        <v>0</v>
      </c>
      <c r="O166" s="18">
        <f t="shared" si="18"/>
        <v>0</v>
      </c>
      <c r="Q166" s="82"/>
    </row>
    <row r="167" spans="1:17" ht="15.75" customHeight="1">
      <c r="A167" s="26"/>
      <c r="B167" s="26" t="s">
        <v>402</v>
      </c>
      <c r="C167" s="106">
        <v>992</v>
      </c>
      <c r="D167" s="72" t="s">
        <v>198</v>
      </c>
      <c r="E167" s="72" t="s">
        <v>172</v>
      </c>
      <c r="F167" s="72" t="s">
        <v>403</v>
      </c>
      <c r="G167" s="72"/>
      <c r="H167" s="18">
        <f>SUM(H168++H170+H172)</f>
        <v>18050</v>
      </c>
      <c r="I167" s="18">
        <f>SUM(I168++I170+I172)</f>
        <v>0</v>
      </c>
      <c r="J167" s="18">
        <f>SUM(J168++J170+J172)</f>
        <v>0</v>
      </c>
      <c r="K167" s="18">
        <f>SUM(K168++K170+K172)</f>
        <v>0</v>
      </c>
      <c r="L167" s="18">
        <f>SUM(L168++L170+L172)</f>
        <v>18050</v>
      </c>
      <c r="M167" s="18">
        <f>SUM(M168+M170+M172+M174)</f>
        <v>0</v>
      </c>
      <c r="N167" s="18">
        <f>SUM(N168+N170+N172+N174)</f>
        <v>0</v>
      </c>
      <c r="O167" s="18">
        <f>SUM(O168+O170+O172+O174)</f>
        <v>0</v>
      </c>
      <c r="Q167" s="82"/>
    </row>
    <row r="168" spans="1:17" ht="12.75">
      <c r="A168" s="26"/>
      <c r="B168" s="26" t="s">
        <v>404</v>
      </c>
      <c r="C168" s="106">
        <v>992</v>
      </c>
      <c r="D168" s="72" t="s">
        <v>198</v>
      </c>
      <c r="E168" s="72" t="s">
        <v>172</v>
      </c>
      <c r="F168" s="72" t="s">
        <v>405</v>
      </c>
      <c r="G168" s="72"/>
      <c r="H168" s="18">
        <f>SUM(H169)</f>
        <v>8500</v>
      </c>
      <c r="I168" s="18">
        <f aca="true" t="shared" si="19" ref="I168:K172">SUM(I169)</f>
        <v>0</v>
      </c>
      <c r="J168" s="18">
        <f t="shared" si="19"/>
        <v>0</v>
      </c>
      <c r="K168" s="18">
        <f t="shared" si="19"/>
        <v>0</v>
      </c>
      <c r="L168" s="18">
        <f t="shared" si="17"/>
        <v>8500</v>
      </c>
      <c r="Q168" s="82"/>
    </row>
    <row r="169" spans="1:17" ht="12.75">
      <c r="A169" s="26"/>
      <c r="B169" s="26" t="s">
        <v>243</v>
      </c>
      <c r="C169" s="106">
        <v>992</v>
      </c>
      <c r="D169" s="72" t="s">
        <v>198</v>
      </c>
      <c r="E169" s="72" t="s">
        <v>172</v>
      </c>
      <c r="F169" s="72" t="s">
        <v>405</v>
      </c>
      <c r="G169" s="72" t="s">
        <v>244</v>
      </c>
      <c r="H169" s="18">
        <v>8500</v>
      </c>
      <c r="I169" s="73">
        <f>SUM(J169+K169)</f>
        <v>0</v>
      </c>
      <c r="J169" s="73">
        <v>0</v>
      </c>
      <c r="K169" s="73">
        <v>0</v>
      </c>
      <c r="L169" s="18">
        <f t="shared" si="17"/>
        <v>8500</v>
      </c>
      <c r="Q169" s="82"/>
    </row>
    <row r="170" spans="1:17" ht="12.75">
      <c r="A170" s="26"/>
      <c r="B170" s="26" t="s">
        <v>406</v>
      </c>
      <c r="C170" s="106">
        <v>992</v>
      </c>
      <c r="D170" s="72" t="s">
        <v>198</v>
      </c>
      <c r="E170" s="72" t="s">
        <v>172</v>
      </c>
      <c r="F170" s="72" t="s">
        <v>407</v>
      </c>
      <c r="G170" s="72"/>
      <c r="H170" s="18">
        <f>SUM(H171)</f>
        <v>5300</v>
      </c>
      <c r="I170" s="18">
        <f t="shared" si="19"/>
        <v>0</v>
      </c>
      <c r="J170" s="18">
        <f t="shared" si="19"/>
        <v>0</v>
      </c>
      <c r="K170" s="18">
        <f t="shared" si="19"/>
        <v>0</v>
      </c>
      <c r="L170" s="18">
        <f t="shared" si="17"/>
        <v>5300</v>
      </c>
      <c r="Q170" s="82"/>
    </row>
    <row r="171" spans="1:17" ht="12.75">
      <c r="A171" s="26"/>
      <c r="B171" s="26" t="s">
        <v>243</v>
      </c>
      <c r="C171" s="106">
        <v>992</v>
      </c>
      <c r="D171" s="72" t="s">
        <v>198</v>
      </c>
      <c r="E171" s="72" t="s">
        <v>172</v>
      </c>
      <c r="F171" s="72" t="s">
        <v>407</v>
      </c>
      <c r="G171" s="72" t="s">
        <v>244</v>
      </c>
      <c r="H171" s="18">
        <v>5300</v>
      </c>
      <c r="I171" s="73">
        <f>SUM(J171+K171)</f>
        <v>0</v>
      </c>
      <c r="J171" s="73">
        <v>0</v>
      </c>
      <c r="K171" s="73">
        <v>0</v>
      </c>
      <c r="L171" s="18">
        <f t="shared" si="17"/>
        <v>5300</v>
      </c>
      <c r="Q171" s="82"/>
    </row>
    <row r="172" spans="1:17" ht="12.75">
      <c r="A172" s="26"/>
      <c r="B172" s="26" t="s">
        <v>415</v>
      </c>
      <c r="C172" s="106">
        <v>992</v>
      </c>
      <c r="D172" s="72" t="s">
        <v>198</v>
      </c>
      <c r="E172" s="72" t="s">
        <v>172</v>
      </c>
      <c r="F172" s="72" t="s">
        <v>409</v>
      </c>
      <c r="G172" s="72"/>
      <c r="H172" s="18">
        <f>SUM(H173)</f>
        <v>4250</v>
      </c>
      <c r="I172" s="18">
        <f t="shared" si="19"/>
        <v>0</v>
      </c>
      <c r="J172" s="18">
        <f t="shared" si="19"/>
        <v>0</v>
      </c>
      <c r="K172" s="18">
        <f t="shared" si="19"/>
        <v>0</v>
      </c>
      <c r="L172" s="18">
        <f t="shared" si="17"/>
        <v>4250</v>
      </c>
      <c r="Q172" s="82"/>
    </row>
    <row r="173" spans="1:17" ht="12.75">
      <c r="A173" s="26"/>
      <c r="B173" s="26" t="s">
        <v>243</v>
      </c>
      <c r="C173" s="106">
        <v>992</v>
      </c>
      <c r="D173" s="72" t="s">
        <v>198</v>
      </c>
      <c r="E173" s="72" t="s">
        <v>172</v>
      </c>
      <c r="F173" s="72" t="s">
        <v>409</v>
      </c>
      <c r="G173" s="72" t="s">
        <v>244</v>
      </c>
      <c r="H173" s="18">
        <v>4250</v>
      </c>
      <c r="I173" s="73">
        <f>SUM(J173+K173)</f>
        <v>0</v>
      </c>
      <c r="J173" s="73">
        <v>0</v>
      </c>
      <c r="K173" s="73">
        <v>0</v>
      </c>
      <c r="L173" s="18">
        <f t="shared" si="17"/>
        <v>4250</v>
      </c>
      <c r="Q173" s="82"/>
    </row>
    <row r="174" spans="1:17" ht="31.5" customHeight="1" hidden="1">
      <c r="A174" s="26"/>
      <c r="B174" s="26" t="s">
        <v>410</v>
      </c>
      <c r="C174" s="106">
        <v>992</v>
      </c>
      <c r="D174" s="72" t="s">
        <v>198</v>
      </c>
      <c r="E174" s="72" t="s">
        <v>172</v>
      </c>
      <c r="F174" s="72" t="s">
        <v>538</v>
      </c>
      <c r="G174" s="72"/>
      <c r="H174" s="18">
        <f>SUM(H175)</f>
        <v>0</v>
      </c>
      <c r="I174" s="18">
        <f>SUM(I175)</f>
        <v>0</v>
      </c>
      <c r="J174" s="18">
        <f>SUM(J175)</f>
        <v>0</v>
      </c>
      <c r="K174" s="18">
        <f>SUM(K175)</f>
        <v>0</v>
      </c>
      <c r="L174" s="18">
        <f>SUM(L175)</f>
        <v>0</v>
      </c>
      <c r="Q174" s="82"/>
    </row>
    <row r="175" spans="1:17" ht="47.25" customHeight="1" hidden="1">
      <c r="A175" s="26"/>
      <c r="B175" s="7" t="s">
        <v>339</v>
      </c>
      <c r="C175" s="106">
        <v>992</v>
      </c>
      <c r="D175" s="72" t="s">
        <v>198</v>
      </c>
      <c r="E175" s="72" t="s">
        <v>172</v>
      </c>
      <c r="F175" s="72" t="s">
        <v>538</v>
      </c>
      <c r="G175" s="72" t="s">
        <v>340</v>
      </c>
      <c r="H175" s="18">
        <v>0</v>
      </c>
      <c r="I175" s="73">
        <f>SUM(J175+K175)</f>
        <v>0</v>
      </c>
      <c r="J175" s="73">
        <v>0</v>
      </c>
      <c r="K175" s="73"/>
      <c r="L175" s="73">
        <f>SUM(H175+I175)</f>
        <v>0</v>
      </c>
      <c r="Q175" s="82"/>
    </row>
    <row r="176" spans="1:17" ht="18" customHeight="1">
      <c r="A176" s="26"/>
      <c r="B176" s="7" t="s">
        <v>539</v>
      </c>
      <c r="C176" s="106">
        <v>992</v>
      </c>
      <c r="D176" s="72" t="s">
        <v>198</v>
      </c>
      <c r="E176" s="72" t="s">
        <v>172</v>
      </c>
      <c r="F176" s="72" t="s">
        <v>414</v>
      </c>
      <c r="G176" s="72"/>
      <c r="H176" s="18">
        <f>SUM(H177)</f>
        <v>260</v>
      </c>
      <c r="I176" s="18">
        <f aca="true" t="shared" si="20" ref="I176:K177">SUM(I177)</f>
        <v>0</v>
      </c>
      <c r="J176" s="18">
        <f t="shared" si="20"/>
        <v>0</v>
      </c>
      <c r="K176" s="18">
        <f t="shared" si="20"/>
        <v>0</v>
      </c>
      <c r="L176" s="18">
        <f>SUM(H176+I176)</f>
        <v>260</v>
      </c>
      <c r="Q176" s="82"/>
    </row>
    <row r="177" spans="1:17" ht="32.25" customHeight="1">
      <c r="A177" s="26"/>
      <c r="B177" s="26" t="s">
        <v>415</v>
      </c>
      <c r="C177" s="106">
        <v>992</v>
      </c>
      <c r="D177" s="72" t="s">
        <v>198</v>
      </c>
      <c r="E177" s="72" t="s">
        <v>172</v>
      </c>
      <c r="F177" s="72" t="s">
        <v>416</v>
      </c>
      <c r="G177" s="72"/>
      <c r="H177" s="18">
        <f>SUM(H178)</f>
        <v>260</v>
      </c>
      <c r="I177" s="18">
        <f t="shared" si="20"/>
        <v>0</v>
      </c>
      <c r="J177" s="18">
        <f t="shared" si="20"/>
        <v>0</v>
      </c>
      <c r="K177" s="18">
        <f t="shared" si="20"/>
        <v>0</v>
      </c>
      <c r="L177" s="18">
        <f>SUM(H177+I177)</f>
        <v>260</v>
      </c>
      <c r="Q177" s="82"/>
    </row>
    <row r="178" spans="1:17" ht="33" customHeight="1">
      <c r="A178" s="26"/>
      <c r="B178" s="26" t="s">
        <v>243</v>
      </c>
      <c r="C178" s="106">
        <v>992</v>
      </c>
      <c r="D178" s="72" t="s">
        <v>198</v>
      </c>
      <c r="E178" s="72" t="s">
        <v>172</v>
      </c>
      <c r="F178" s="72" t="s">
        <v>416</v>
      </c>
      <c r="G178" s="72" t="s">
        <v>244</v>
      </c>
      <c r="H178" s="18">
        <v>260</v>
      </c>
      <c r="I178" s="73">
        <f>SUM(J178+K178)</f>
        <v>0</v>
      </c>
      <c r="J178" s="73">
        <v>0</v>
      </c>
      <c r="K178" s="73">
        <v>0</v>
      </c>
      <c r="L178" s="18">
        <f>SUM(H178+I178)</f>
        <v>260</v>
      </c>
      <c r="Q178" s="82"/>
    </row>
    <row r="179" spans="1:17" ht="31.5" customHeight="1">
      <c r="A179" s="26"/>
      <c r="B179" s="74" t="s">
        <v>202</v>
      </c>
      <c r="C179" s="106">
        <v>992</v>
      </c>
      <c r="D179" s="72" t="s">
        <v>198</v>
      </c>
      <c r="E179" s="72" t="s">
        <v>198</v>
      </c>
      <c r="F179" s="72"/>
      <c r="G179" s="72"/>
      <c r="H179" s="18">
        <f>SUM(H181)</f>
        <v>10795.6</v>
      </c>
      <c r="I179" s="18">
        <f>SUM(I181)</f>
        <v>0</v>
      </c>
      <c r="J179" s="18">
        <f>SUM(J181)</f>
        <v>0</v>
      </c>
      <c r="K179" s="18">
        <f>SUM(K181)</f>
        <v>0</v>
      </c>
      <c r="L179" s="18">
        <f>SUM(L181)</f>
        <v>10795.6</v>
      </c>
      <c r="Q179" s="82"/>
    </row>
    <row r="180" spans="1:17" ht="48.75" customHeight="1">
      <c r="A180" s="26"/>
      <c r="B180" s="26" t="s">
        <v>400</v>
      </c>
      <c r="C180" s="106">
        <v>992</v>
      </c>
      <c r="D180" s="72" t="s">
        <v>198</v>
      </c>
      <c r="E180" s="72" t="s">
        <v>198</v>
      </c>
      <c r="F180" s="72" t="s">
        <v>401</v>
      </c>
      <c r="G180" s="72"/>
      <c r="H180" s="18">
        <f>SUM(H181)</f>
        <v>10795.6</v>
      </c>
      <c r="I180" s="18">
        <f>SUM(I181)</f>
        <v>0</v>
      </c>
      <c r="J180" s="18">
        <f>SUM(J181)</f>
        <v>0</v>
      </c>
      <c r="K180" s="18">
        <f>SUM(K181)</f>
        <v>0</v>
      </c>
      <c r="L180" s="18">
        <f>SUM(L181)</f>
        <v>10795.6</v>
      </c>
      <c r="Q180" s="82"/>
    </row>
    <row r="181" spans="1:17" ht="15.75" customHeight="1">
      <c r="A181" s="26"/>
      <c r="B181" s="26" t="s">
        <v>402</v>
      </c>
      <c r="C181" s="106">
        <v>992</v>
      </c>
      <c r="D181" s="72" t="s">
        <v>198</v>
      </c>
      <c r="E181" s="72" t="s">
        <v>198</v>
      </c>
      <c r="F181" s="72" t="s">
        <v>403</v>
      </c>
      <c r="G181" s="72"/>
      <c r="H181" s="18">
        <f aca="true" t="shared" si="21" ref="H181:K182">SUM(H182)</f>
        <v>10795.6</v>
      </c>
      <c r="I181" s="18">
        <f t="shared" si="21"/>
        <v>0</v>
      </c>
      <c r="J181" s="18">
        <f t="shared" si="21"/>
        <v>0</v>
      </c>
      <c r="K181" s="18">
        <f t="shared" si="21"/>
        <v>0</v>
      </c>
      <c r="L181" s="18">
        <f>SUM(H181+I181)</f>
        <v>10795.6</v>
      </c>
      <c r="Q181" s="82"/>
    </row>
    <row r="182" spans="1:17" ht="12.75">
      <c r="A182" s="26"/>
      <c r="B182" s="26" t="s">
        <v>410</v>
      </c>
      <c r="C182" s="106">
        <v>992</v>
      </c>
      <c r="D182" s="72" t="s">
        <v>198</v>
      </c>
      <c r="E182" s="72" t="s">
        <v>198</v>
      </c>
      <c r="F182" s="72" t="s">
        <v>411</v>
      </c>
      <c r="G182" s="72"/>
      <c r="H182" s="18">
        <f t="shared" si="21"/>
        <v>10795.6</v>
      </c>
      <c r="I182" s="18">
        <f t="shared" si="21"/>
        <v>0</v>
      </c>
      <c r="J182" s="18">
        <f t="shared" si="21"/>
        <v>0</v>
      </c>
      <c r="K182" s="18">
        <f t="shared" si="21"/>
        <v>0</v>
      </c>
      <c r="L182" s="18">
        <f>SUM(L183)</f>
        <v>10795.6</v>
      </c>
      <c r="Q182" s="82"/>
    </row>
    <row r="183" spans="1:17" ht="12.75">
      <c r="A183" s="26"/>
      <c r="B183" s="7" t="s">
        <v>339</v>
      </c>
      <c r="C183" s="106">
        <v>992</v>
      </c>
      <c r="D183" s="72" t="s">
        <v>198</v>
      </c>
      <c r="E183" s="72" t="s">
        <v>198</v>
      </c>
      <c r="F183" s="72" t="s">
        <v>411</v>
      </c>
      <c r="G183" s="72" t="s">
        <v>340</v>
      </c>
      <c r="H183" s="18">
        <v>10795.6</v>
      </c>
      <c r="I183" s="73">
        <f aca="true" t="shared" si="22" ref="I183:I189">SUM(J183+K183)</f>
        <v>0</v>
      </c>
      <c r="J183" s="73">
        <v>0</v>
      </c>
      <c r="K183" s="73"/>
      <c r="L183" s="73">
        <f>SUM(H183+I183)</f>
        <v>10795.6</v>
      </c>
      <c r="Q183" s="82"/>
    </row>
    <row r="184" spans="1:17" ht="14.25" customHeight="1">
      <c r="A184" s="12" t="s">
        <v>203</v>
      </c>
      <c r="B184" s="12" t="s">
        <v>204</v>
      </c>
      <c r="C184" s="45">
        <v>992</v>
      </c>
      <c r="D184" s="69" t="s">
        <v>205</v>
      </c>
      <c r="E184" s="69"/>
      <c r="F184" s="69"/>
      <c r="G184" s="69"/>
      <c r="H184" s="13">
        <f>SUM(H185)</f>
        <v>1368</v>
      </c>
      <c r="I184" s="66">
        <f t="shared" si="22"/>
        <v>0</v>
      </c>
      <c r="J184" s="66">
        <f>SUM(J185)</f>
        <v>0</v>
      </c>
      <c r="K184" s="73"/>
      <c r="L184" s="66">
        <f aca="true" t="shared" si="23" ref="L184:L190">SUM(H184+I184)</f>
        <v>1368</v>
      </c>
      <c r="Q184" s="82"/>
    </row>
    <row r="185" spans="1:17" ht="18" customHeight="1">
      <c r="A185" s="26"/>
      <c r="B185" s="26" t="s">
        <v>540</v>
      </c>
      <c r="C185" s="106">
        <v>992</v>
      </c>
      <c r="D185" s="72" t="s">
        <v>205</v>
      </c>
      <c r="E185" s="72" t="s">
        <v>205</v>
      </c>
      <c r="F185" s="72"/>
      <c r="G185" s="72"/>
      <c r="H185" s="18">
        <f>SUM(H187)</f>
        <v>1368</v>
      </c>
      <c r="I185" s="73">
        <f t="shared" si="22"/>
        <v>0</v>
      </c>
      <c r="J185" s="73">
        <f>SUM(J187)</f>
        <v>0</v>
      </c>
      <c r="K185" s="73"/>
      <c r="L185" s="73">
        <f t="shared" si="23"/>
        <v>1368</v>
      </c>
      <c r="Q185" s="82"/>
    </row>
    <row r="186" spans="1:17" ht="12.75">
      <c r="A186" s="26"/>
      <c r="B186" s="26" t="s">
        <v>417</v>
      </c>
      <c r="C186" s="106">
        <v>992</v>
      </c>
      <c r="D186" s="72" t="s">
        <v>205</v>
      </c>
      <c r="E186" s="72" t="s">
        <v>205</v>
      </c>
      <c r="F186" s="72" t="s">
        <v>418</v>
      </c>
      <c r="G186" s="72"/>
      <c r="H186" s="18">
        <f>SUM(H187)</f>
        <v>1368</v>
      </c>
      <c r="I186" s="73">
        <f t="shared" si="22"/>
        <v>0</v>
      </c>
      <c r="J186" s="73">
        <f>SUM(J187)</f>
        <v>0</v>
      </c>
      <c r="K186" s="73"/>
      <c r="L186" s="73">
        <f t="shared" si="23"/>
        <v>1368</v>
      </c>
      <c r="Q186" s="82"/>
    </row>
    <row r="187" spans="1:17" ht="30" customHeight="1">
      <c r="A187" s="26"/>
      <c r="B187" s="26" t="s">
        <v>419</v>
      </c>
      <c r="C187" s="106">
        <v>992</v>
      </c>
      <c r="D187" s="72" t="s">
        <v>205</v>
      </c>
      <c r="E187" s="72" t="s">
        <v>205</v>
      </c>
      <c r="F187" s="72" t="s">
        <v>420</v>
      </c>
      <c r="G187" s="72"/>
      <c r="H187" s="18">
        <f>SUM(H189)</f>
        <v>1368</v>
      </c>
      <c r="I187" s="73">
        <f t="shared" si="22"/>
        <v>0</v>
      </c>
      <c r="J187" s="73">
        <f>SUM(J188)</f>
        <v>0</v>
      </c>
      <c r="K187" s="73"/>
      <c r="L187" s="73">
        <f t="shared" si="23"/>
        <v>1368</v>
      </c>
      <c r="Q187" s="82"/>
    </row>
    <row r="188" spans="1:17" ht="12.75">
      <c r="A188" s="26"/>
      <c r="B188" s="26" t="s">
        <v>421</v>
      </c>
      <c r="C188" s="106">
        <v>992</v>
      </c>
      <c r="D188" s="72" t="s">
        <v>205</v>
      </c>
      <c r="E188" s="72" t="s">
        <v>205</v>
      </c>
      <c r="F188" s="72" t="s">
        <v>422</v>
      </c>
      <c r="G188" s="72"/>
      <c r="H188" s="18">
        <f>SUM(H189)</f>
        <v>1368</v>
      </c>
      <c r="I188" s="73">
        <f t="shared" si="22"/>
        <v>0</v>
      </c>
      <c r="J188" s="73">
        <f>SUM(J189)</f>
        <v>0</v>
      </c>
      <c r="K188" s="73"/>
      <c r="L188" s="73">
        <f t="shared" si="23"/>
        <v>1368</v>
      </c>
      <c r="Q188" s="82"/>
    </row>
    <row r="189" spans="1:17" ht="30" customHeight="1">
      <c r="A189" s="26"/>
      <c r="B189" s="26" t="s">
        <v>243</v>
      </c>
      <c r="C189" s="106">
        <v>992</v>
      </c>
      <c r="D189" s="72" t="s">
        <v>205</v>
      </c>
      <c r="E189" s="72" t="s">
        <v>205</v>
      </c>
      <c r="F189" s="72" t="s">
        <v>541</v>
      </c>
      <c r="G189" s="72" t="s">
        <v>244</v>
      </c>
      <c r="H189" s="18">
        <v>1368</v>
      </c>
      <c r="I189" s="73">
        <f t="shared" si="22"/>
        <v>0</v>
      </c>
      <c r="J189" s="73">
        <v>0</v>
      </c>
      <c r="K189" s="73"/>
      <c r="L189" s="73">
        <f t="shared" si="23"/>
        <v>1368</v>
      </c>
      <c r="Q189" s="82"/>
    </row>
    <row r="190" spans="1:17" ht="16.5" customHeight="1">
      <c r="A190" s="12" t="s">
        <v>207</v>
      </c>
      <c r="B190" s="12" t="s">
        <v>208</v>
      </c>
      <c r="C190" s="45">
        <v>992</v>
      </c>
      <c r="D190" s="69" t="s">
        <v>194</v>
      </c>
      <c r="E190" s="69"/>
      <c r="F190" s="69"/>
      <c r="G190" s="69"/>
      <c r="H190" s="13">
        <f aca="true" t="shared" si="24" ref="H190:K191">SUM(H191)</f>
        <v>51788.899999999994</v>
      </c>
      <c r="I190" s="73">
        <f t="shared" si="24"/>
        <v>0</v>
      </c>
      <c r="J190" s="73">
        <f t="shared" si="24"/>
        <v>0</v>
      </c>
      <c r="K190" s="73">
        <f t="shared" si="24"/>
        <v>0</v>
      </c>
      <c r="L190" s="66">
        <f t="shared" si="23"/>
        <v>51788.899999999994</v>
      </c>
      <c r="Q190" s="82"/>
    </row>
    <row r="191" spans="1:17" ht="15.75" customHeight="1">
      <c r="A191" s="26"/>
      <c r="B191" s="26" t="s">
        <v>209</v>
      </c>
      <c r="C191" s="106">
        <v>992</v>
      </c>
      <c r="D191" s="72" t="s">
        <v>194</v>
      </c>
      <c r="E191" s="72" t="s">
        <v>168</v>
      </c>
      <c r="F191" s="72"/>
      <c r="G191" s="72"/>
      <c r="H191" s="18">
        <f t="shared" si="24"/>
        <v>51788.899999999994</v>
      </c>
      <c r="I191" s="18">
        <f t="shared" si="24"/>
        <v>0</v>
      </c>
      <c r="J191" s="18">
        <f t="shared" si="24"/>
        <v>0</v>
      </c>
      <c r="K191" s="18">
        <f t="shared" si="24"/>
        <v>0</v>
      </c>
      <c r="L191" s="18">
        <f>SUM(L192)</f>
        <v>51788.899999999994</v>
      </c>
      <c r="Q191" s="82"/>
    </row>
    <row r="192" spans="1:17" ht="30.75" customHeight="1">
      <c r="A192" s="26"/>
      <c r="B192" s="26" t="s">
        <v>424</v>
      </c>
      <c r="C192" s="106">
        <v>992</v>
      </c>
      <c r="D192" s="72" t="s">
        <v>194</v>
      </c>
      <c r="E192" s="72" t="s">
        <v>168</v>
      </c>
      <c r="F192" s="72" t="s">
        <v>425</v>
      </c>
      <c r="G192" s="72"/>
      <c r="H192" s="18">
        <f>SUM(H193+H202)</f>
        <v>51788.899999999994</v>
      </c>
      <c r="I192" s="18">
        <f>SUM(I193+I202)</f>
        <v>0</v>
      </c>
      <c r="J192" s="18">
        <f>SUM(J193+J202)</f>
        <v>0</v>
      </c>
      <c r="K192" s="18">
        <f>SUM(K193+K202)</f>
        <v>0</v>
      </c>
      <c r="L192" s="18">
        <f>SUM(L193+L202)</f>
        <v>51788.899999999994</v>
      </c>
      <c r="Q192" s="82"/>
    </row>
    <row r="193" spans="1:17" ht="12.75">
      <c r="A193" s="26"/>
      <c r="B193" s="26" t="s">
        <v>426</v>
      </c>
      <c r="C193" s="106">
        <v>992</v>
      </c>
      <c r="D193" s="72" t="s">
        <v>194</v>
      </c>
      <c r="E193" s="72" t="s">
        <v>168</v>
      </c>
      <c r="F193" s="72" t="s">
        <v>427</v>
      </c>
      <c r="G193" s="72"/>
      <c r="H193" s="18">
        <f>SUM(H194+H196+H198+H200)</f>
        <v>33873.6</v>
      </c>
      <c r="I193" s="18">
        <f>SUM(I194+I196+I198+I200)</f>
        <v>0</v>
      </c>
      <c r="J193" s="18">
        <f>SUM(J194+J196+J198+J200)</f>
        <v>0</v>
      </c>
      <c r="K193" s="18">
        <f>SUM(K194+K196+K198+K200)</f>
        <v>0</v>
      </c>
      <c r="L193" s="18">
        <f>SUM(L194+L196+L198+L200)</f>
        <v>33873.6</v>
      </c>
      <c r="Q193" s="82"/>
    </row>
    <row r="194" spans="1:17" ht="46.5" customHeight="1">
      <c r="A194" s="26"/>
      <c r="B194" s="26" t="s">
        <v>428</v>
      </c>
      <c r="C194" s="106">
        <v>992</v>
      </c>
      <c r="D194" s="72" t="s">
        <v>194</v>
      </c>
      <c r="E194" s="72" t="s">
        <v>168</v>
      </c>
      <c r="F194" s="72" t="s">
        <v>429</v>
      </c>
      <c r="G194" s="72"/>
      <c r="H194" s="18">
        <f>SUM(H195)</f>
        <v>24889.3</v>
      </c>
      <c r="I194" s="18">
        <f>SUM(I195)</f>
        <v>0</v>
      </c>
      <c r="J194" s="18">
        <f>SUM(J195)</f>
        <v>0</v>
      </c>
      <c r="K194" s="18">
        <f>SUM(K195)</f>
        <v>0</v>
      </c>
      <c r="L194" s="18">
        <f>SUM(L195)</f>
        <v>24889.3</v>
      </c>
      <c r="Q194" s="82"/>
    </row>
    <row r="195" spans="1:17" ht="12.75">
      <c r="A195" s="26"/>
      <c r="B195" s="7" t="s">
        <v>339</v>
      </c>
      <c r="C195" s="106">
        <v>992</v>
      </c>
      <c r="D195" s="72" t="s">
        <v>194</v>
      </c>
      <c r="E195" s="72" t="s">
        <v>168</v>
      </c>
      <c r="F195" s="72" t="s">
        <v>429</v>
      </c>
      <c r="G195" s="72" t="s">
        <v>340</v>
      </c>
      <c r="H195" s="18">
        <v>24889.3</v>
      </c>
      <c r="I195" s="73">
        <f>SUM(J195+K195)</f>
        <v>0</v>
      </c>
      <c r="J195" s="73">
        <v>0</v>
      </c>
      <c r="K195" s="73"/>
      <c r="L195" s="73">
        <f>SUM(H195+I195)</f>
        <v>24889.3</v>
      </c>
      <c r="Q195" s="82"/>
    </row>
    <row r="196" spans="1:17" ht="16.5" customHeight="1">
      <c r="A196" s="26"/>
      <c r="B196" s="26" t="s">
        <v>434</v>
      </c>
      <c r="C196" s="106">
        <v>992</v>
      </c>
      <c r="D196" s="72" t="s">
        <v>194</v>
      </c>
      <c r="E196" s="72" t="s">
        <v>168</v>
      </c>
      <c r="F196" s="72" t="s">
        <v>435</v>
      </c>
      <c r="G196" s="72"/>
      <c r="H196" s="18">
        <f>SUM(H197)</f>
        <v>2534</v>
      </c>
      <c r="I196" s="18">
        <f>SUM(J196)</f>
        <v>0</v>
      </c>
      <c r="J196" s="18">
        <f>SUM(J197)</f>
        <v>0</v>
      </c>
      <c r="K196" s="18">
        <f>SUM(K197)</f>
        <v>0</v>
      </c>
      <c r="L196" s="18">
        <f>SUM(L197)</f>
        <v>2534</v>
      </c>
      <c r="Q196" s="82"/>
    </row>
    <row r="197" spans="1:17" ht="33" customHeight="1">
      <c r="A197" s="26"/>
      <c r="B197" s="26" t="s">
        <v>243</v>
      </c>
      <c r="C197" s="106">
        <v>992</v>
      </c>
      <c r="D197" s="72" t="s">
        <v>194</v>
      </c>
      <c r="E197" s="72" t="s">
        <v>168</v>
      </c>
      <c r="F197" s="72" t="s">
        <v>436</v>
      </c>
      <c r="G197" s="72" t="s">
        <v>244</v>
      </c>
      <c r="H197" s="18">
        <v>2534</v>
      </c>
      <c r="I197" s="18">
        <f>SUM(J197)</f>
        <v>0</v>
      </c>
      <c r="J197" s="73">
        <v>0</v>
      </c>
      <c r="K197" s="73"/>
      <c r="L197" s="18">
        <f>SUM(H197+I197)</f>
        <v>2534</v>
      </c>
      <c r="Q197" s="82"/>
    </row>
    <row r="198" spans="1:17" ht="82.5" customHeight="1">
      <c r="A198" s="26"/>
      <c r="B198" s="75" t="s">
        <v>430</v>
      </c>
      <c r="C198" s="72" t="s">
        <v>542</v>
      </c>
      <c r="D198" s="72" t="s">
        <v>194</v>
      </c>
      <c r="E198" s="72" t="s">
        <v>168</v>
      </c>
      <c r="F198" s="72" t="s">
        <v>431</v>
      </c>
      <c r="G198" s="72"/>
      <c r="H198" s="18">
        <f>SUM(H199)</f>
        <v>6262.8</v>
      </c>
      <c r="I198" s="18">
        <f>SUM(I199)</f>
        <v>0</v>
      </c>
      <c r="J198" s="18">
        <f>SUM(J199)</f>
        <v>0</v>
      </c>
      <c r="K198" s="18">
        <f>SUM(K199)</f>
        <v>0</v>
      </c>
      <c r="L198" s="18">
        <f>SUM(L199)</f>
        <v>6262.8</v>
      </c>
      <c r="Q198" s="82"/>
    </row>
    <row r="199" spans="1:17" ht="47.25" customHeight="1">
      <c r="A199" s="26"/>
      <c r="B199" s="7" t="s">
        <v>339</v>
      </c>
      <c r="C199" s="72" t="s">
        <v>542</v>
      </c>
      <c r="D199" s="72" t="s">
        <v>194</v>
      </c>
      <c r="E199" s="72" t="s">
        <v>168</v>
      </c>
      <c r="F199" s="72" t="s">
        <v>431</v>
      </c>
      <c r="G199" s="72" t="s">
        <v>340</v>
      </c>
      <c r="H199" s="18">
        <v>6262.8</v>
      </c>
      <c r="I199" s="73">
        <f>SUM(J199+K199)</f>
        <v>0</v>
      </c>
      <c r="J199" s="73">
        <v>0</v>
      </c>
      <c r="K199" s="73">
        <v>0</v>
      </c>
      <c r="L199" s="73">
        <f>SUM(H199+I199)</f>
        <v>6262.8</v>
      </c>
      <c r="Q199" s="82"/>
    </row>
    <row r="200" spans="1:17" ht="83.25" customHeight="1">
      <c r="A200" s="26"/>
      <c r="B200" s="75" t="s">
        <v>432</v>
      </c>
      <c r="C200" s="72" t="s">
        <v>542</v>
      </c>
      <c r="D200" s="72" t="s">
        <v>194</v>
      </c>
      <c r="E200" s="72" t="s">
        <v>168</v>
      </c>
      <c r="F200" s="72" t="s">
        <v>433</v>
      </c>
      <c r="G200" s="72"/>
      <c r="H200" s="18">
        <f>SUM(H201)</f>
        <v>187.5</v>
      </c>
      <c r="I200" s="73">
        <f>SUM(I201)</f>
        <v>0</v>
      </c>
      <c r="J200" s="73">
        <f>SUM(J201)</f>
        <v>0</v>
      </c>
      <c r="K200" s="73">
        <f>SUM(K201)</f>
        <v>0</v>
      </c>
      <c r="L200" s="73">
        <f>SUM(L201)</f>
        <v>187.5</v>
      </c>
      <c r="Q200" s="82"/>
    </row>
    <row r="201" spans="1:17" ht="46.5" customHeight="1">
      <c r="A201" s="26"/>
      <c r="B201" s="7" t="s">
        <v>339</v>
      </c>
      <c r="C201" s="72" t="s">
        <v>542</v>
      </c>
      <c r="D201" s="72" t="s">
        <v>194</v>
      </c>
      <c r="E201" s="72" t="s">
        <v>168</v>
      </c>
      <c r="F201" s="72" t="s">
        <v>433</v>
      </c>
      <c r="G201" s="72" t="s">
        <v>340</v>
      </c>
      <c r="H201" s="18">
        <v>187.5</v>
      </c>
      <c r="I201" s="73">
        <f>SUM(J201+K201)</f>
        <v>0</v>
      </c>
      <c r="J201" s="73">
        <v>0</v>
      </c>
      <c r="K201" s="73">
        <v>0</v>
      </c>
      <c r="L201" s="73">
        <f>SUM(H201+I201)</f>
        <v>187.5</v>
      </c>
      <c r="Q201" s="82"/>
    </row>
    <row r="202" spans="1:17" ht="15.75" customHeight="1">
      <c r="A202" s="26"/>
      <c r="B202" s="26" t="s">
        <v>437</v>
      </c>
      <c r="C202" s="106">
        <v>992</v>
      </c>
      <c r="D202" s="72" t="s">
        <v>194</v>
      </c>
      <c r="E202" s="72" t="s">
        <v>168</v>
      </c>
      <c r="F202" s="72" t="s">
        <v>438</v>
      </c>
      <c r="G202" s="72"/>
      <c r="H202" s="18">
        <f>SUM(H203+H205+H207+H209)</f>
        <v>17915.3</v>
      </c>
      <c r="I202" s="18">
        <f>SUM(I203+I205+I207+I209)</f>
        <v>0</v>
      </c>
      <c r="J202" s="18">
        <f>SUM(J203+J205+J207+J209)</f>
        <v>0</v>
      </c>
      <c r="K202" s="18">
        <f>SUM(K203+K205+K207+K209)</f>
        <v>0</v>
      </c>
      <c r="L202" s="18">
        <f>SUM(L203+L205+L207+L209)</f>
        <v>17915.3</v>
      </c>
      <c r="M202" s="18">
        <f>SUM(M203+M205)</f>
        <v>0</v>
      </c>
      <c r="N202" s="18">
        <f>SUM(N203+N205)</f>
        <v>0</v>
      </c>
      <c r="O202" s="18">
        <f>SUM(O203+O205)</f>
        <v>0</v>
      </c>
      <c r="Q202" s="82"/>
    </row>
    <row r="203" spans="1:17" ht="51" customHeight="1">
      <c r="A203" s="26"/>
      <c r="B203" s="26" t="s">
        <v>439</v>
      </c>
      <c r="C203" s="106">
        <v>992</v>
      </c>
      <c r="D203" s="72" t="s">
        <v>194</v>
      </c>
      <c r="E203" s="72" t="s">
        <v>168</v>
      </c>
      <c r="F203" s="72" t="s">
        <v>440</v>
      </c>
      <c r="G203" s="72"/>
      <c r="H203" s="18">
        <f>SUM(H204)</f>
        <v>13558.7</v>
      </c>
      <c r="I203" s="18">
        <f>SUM(I204)</f>
        <v>0</v>
      </c>
      <c r="J203" s="18">
        <f>SUM(J204)</f>
        <v>0</v>
      </c>
      <c r="K203" s="18">
        <f>SUM(K204)</f>
        <v>0</v>
      </c>
      <c r="L203" s="18">
        <f>SUM(L204)</f>
        <v>13558.7</v>
      </c>
      <c r="Q203" s="82"/>
    </row>
    <row r="204" spans="1:17" ht="12.75">
      <c r="A204" s="26"/>
      <c r="B204" s="7" t="s">
        <v>339</v>
      </c>
      <c r="C204" s="106">
        <v>992</v>
      </c>
      <c r="D204" s="72" t="s">
        <v>194</v>
      </c>
      <c r="E204" s="72" t="s">
        <v>168</v>
      </c>
      <c r="F204" s="72" t="s">
        <v>440</v>
      </c>
      <c r="G204" s="72" t="s">
        <v>340</v>
      </c>
      <c r="H204" s="18">
        <v>13558.7</v>
      </c>
      <c r="I204" s="73">
        <f>SUM(J204+K204)</f>
        <v>0</v>
      </c>
      <c r="J204" s="73">
        <v>0</v>
      </c>
      <c r="K204" s="73"/>
      <c r="L204" s="73">
        <f>SUM(H204+I204)</f>
        <v>13558.7</v>
      </c>
      <c r="Q204" s="82"/>
    </row>
    <row r="205" spans="1:17" ht="12.75">
      <c r="A205" s="26"/>
      <c r="B205" s="26" t="s">
        <v>543</v>
      </c>
      <c r="C205" s="106">
        <v>992</v>
      </c>
      <c r="D205" s="72" t="s">
        <v>194</v>
      </c>
      <c r="E205" s="72" t="s">
        <v>168</v>
      </c>
      <c r="F205" s="72" t="s">
        <v>444</v>
      </c>
      <c r="G205" s="72"/>
      <c r="H205" s="18">
        <f>SUM(H206)</f>
        <v>300</v>
      </c>
      <c r="I205" s="73">
        <f>SUM(J205+K205)</f>
        <v>0</v>
      </c>
      <c r="J205" s="73">
        <f>SUM(J206)</f>
        <v>0</v>
      </c>
      <c r="K205" s="73">
        <f>SUM(K206)</f>
        <v>0</v>
      </c>
      <c r="L205" s="73">
        <f>SUM(H205+I205)</f>
        <v>300</v>
      </c>
      <c r="P205" s="82"/>
      <c r="Q205" s="82"/>
    </row>
    <row r="206" spans="1:17" ht="12.75">
      <c r="A206" s="26"/>
      <c r="B206" s="7" t="s">
        <v>339</v>
      </c>
      <c r="C206" s="106">
        <v>992</v>
      </c>
      <c r="D206" s="72" t="s">
        <v>194</v>
      </c>
      <c r="E206" s="72" t="s">
        <v>168</v>
      </c>
      <c r="F206" s="72" t="s">
        <v>444</v>
      </c>
      <c r="G206" s="72" t="s">
        <v>340</v>
      </c>
      <c r="H206" s="18">
        <v>300</v>
      </c>
      <c r="I206" s="73">
        <f>SUM(J206+K206)</f>
        <v>0</v>
      </c>
      <c r="J206" s="73">
        <v>0</v>
      </c>
      <c r="K206" s="73">
        <v>0</v>
      </c>
      <c r="L206" s="73">
        <f>SUM(H206+I206)</f>
        <v>300</v>
      </c>
      <c r="P206" s="82"/>
      <c r="Q206" s="82"/>
    </row>
    <row r="207" spans="1:17" ht="78" customHeight="1">
      <c r="A207" s="26"/>
      <c r="B207" s="75" t="s">
        <v>430</v>
      </c>
      <c r="C207" s="72" t="s">
        <v>542</v>
      </c>
      <c r="D207" s="72" t="s">
        <v>194</v>
      </c>
      <c r="E207" s="72" t="s">
        <v>168</v>
      </c>
      <c r="F207" s="72" t="s">
        <v>441</v>
      </c>
      <c r="G207" s="72"/>
      <c r="H207" s="18">
        <f>SUM(H208)</f>
        <v>3822.3</v>
      </c>
      <c r="I207" s="18">
        <f>SUM(I208)</f>
        <v>0</v>
      </c>
      <c r="J207" s="18">
        <f>SUM(J208)</f>
        <v>0</v>
      </c>
      <c r="K207" s="18">
        <f>SUM(K208)</f>
        <v>0</v>
      </c>
      <c r="L207" s="18">
        <f>SUM(L208)</f>
        <v>3822.3</v>
      </c>
      <c r="P207" s="82"/>
      <c r="Q207" s="82"/>
    </row>
    <row r="208" spans="1:17" ht="12.75">
      <c r="A208" s="26"/>
      <c r="B208" s="7" t="s">
        <v>339</v>
      </c>
      <c r="C208" s="72" t="s">
        <v>542</v>
      </c>
      <c r="D208" s="72" t="s">
        <v>194</v>
      </c>
      <c r="E208" s="72" t="s">
        <v>168</v>
      </c>
      <c r="F208" s="72" t="s">
        <v>441</v>
      </c>
      <c r="G208" s="72" t="s">
        <v>340</v>
      </c>
      <c r="H208" s="18">
        <v>3822.3</v>
      </c>
      <c r="I208" s="73">
        <f>SUM(J208+K208)</f>
        <v>0</v>
      </c>
      <c r="J208" s="73">
        <v>0</v>
      </c>
      <c r="K208" s="73">
        <v>0</v>
      </c>
      <c r="L208" s="73">
        <f>SUM(H208+I208)</f>
        <v>3822.3</v>
      </c>
      <c r="P208" s="82"/>
      <c r="Q208" s="82"/>
    </row>
    <row r="209" spans="1:17" ht="84" customHeight="1">
      <c r="A209" s="26"/>
      <c r="B209" s="75" t="s">
        <v>432</v>
      </c>
      <c r="C209" s="72" t="s">
        <v>542</v>
      </c>
      <c r="D209" s="72" t="s">
        <v>194</v>
      </c>
      <c r="E209" s="72" t="s">
        <v>168</v>
      </c>
      <c r="F209" s="72" t="s">
        <v>442</v>
      </c>
      <c r="G209" s="72"/>
      <c r="H209" s="18">
        <f>SUM(H210)</f>
        <v>234.3</v>
      </c>
      <c r="I209" s="73">
        <f>SUM(I210)</f>
        <v>0</v>
      </c>
      <c r="J209" s="73">
        <f>SUM(J210)</f>
        <v>0</v>
      </c>
      <c r="K209" s="73">
        <f>SUM(K210)</f>
        <v>0</v>
      </c>
      <c r="L209" s="73">
        <f>SUM(L210)</f>
        <v>234.3</v>
      </c>
      <c r="P209" s="82"/>
      <c r="Q209" s="82"/>
    </row>
    <row r="210" spans="1:17" ht="12.75">
      <c r="A210" s="26"/>
      <c r="B210" s="7" t="s">
        <v>339</v>
      </c>
      <c r="C210" s="72" t="s">
        <v>542</v>
      </c>
      <c r="D210" s="72" t="s">
        <v>194</v>
      </c>
      <c r="E210" s="72" t="s">
        <v>168</v>
      </c>
      <c r="F210" s="72" t="s">
        <v>442</v>
      </c>
      <c r="G210" s="72" t="s">
        <v>340</v>
      </c>
      <c r="H210" s="18">
        <v>234.3</v>
      </c>
      <c r="I210" s="73">
        <f>SUM(J210+K210)</f>
        <v>0</v>
      </c>
      <c r="J210" s="73">
        <v>0</v>
      </c>
      <c r="K210" s="73">
        <v>0</v>
      </c>
      <c r="L210" s="73">
        <f>SUM(H210+I210)</f>
        <v>234.3</v>
      </c>
      <c r="P210" s="82"/>
      <c r="Q210" s="82"/>
    </row>
    <row r="211" spans="1:17" ht="14.25" customHeight="1">
      <c r="A211" s="12" t="s">
        <v>210</v>
      </c>
      <c r="B211" s="12" t="s">
        <v>211</v>
      </c>
      <c r="C211" s="45">
        <v>992</v>
      </c>
      <c r="D211" s="69" t="s">
        <v>186</v>
      </c>
      <c r="E211" s="69"/>
      <c r="F211" s="69"/>
      <c r="G211" s="69"/>
      <c r="H211" s="13">
        <f aca="true" t="shared" si="25" ref="H211:O211">SUM(H212)</f>
        <v>6037.3</v>
      </c>
      <c r="I211" s="13">
        <f t="shared" si="25"/>
        <v>0</v>
      </c>
      <c r="J211" s="13">
        <f t="shared" si="25"/>
        <v>0</v>
      </c>
      <c r="K211" s="13">
        <f t="shared" si="25"/>
        <v>0</v>
      </c>
      <c r="L211" s="13">
        <f t="shared" si="25"/>
        <v>6037.3</v>
      </c>
      <c r="M211" s="13">
        <f t="shared" si="25"/>
        <v>0</v>
      </c>
      <c r="N211" s="13">
        <f t="shared" si="25"/>
        <v>0</v>
      </c>
      <c r="O211" s="13">
        <f t="shared" si="25"/>
        <v>0</v>
      </c>
      <c r="Q211" s="82"/>
    </row>
    <row r="212" spans="1:17" ht="17.25" customHeight="1">
      <c r="A212" s="26"/>
      <c r="B212" s="57" t="s">
        <v>212</v>
      </c>
      <c r="C212" s="106">
        <v>992</v>
      </c>
      <c r="D212" s="72" t="s">
        <v>186</v>
      </c>
      <c r="E212" s="72" t="s">
        <v>172</v>
      </c>
      <c r="F212" s="72"/>
      <c r="G212" s="72"/>
      <c r="H212" s="18">
        <f>SUM(H213+H224)</f>
        <v>6037.3</v>
      </c>
      <c r="I212" s="18">
        <f>SUM(J212+K212)</f>
        <v>0</v>
      </c>
      <c r="J212" s="18">
        <f>SUM(J213+J224)</f>
        <v>0</v>
      </c>
      <c r="K212" s="18">
        <f>SUM(K213+K224)</f>
        <v>0</v>
      </c>
      <c r="L212" s="18">
        <f>SUM(H212+I212)</f>
        <v>6037.3</v>
      </c>
      <c r="Q212" s="82"/>
    </row>
    <row r="213" spans="1:17" ht="48" customHeight="1">
      <c r="A213" s="26"/>
      <c r="B213" s="26" t="s">
        <v>544</v>
      </c>
      <c r="C213" s="106">
        <v>992</v>
      </c>
      <c r="D213" s="72" t="s">
        <v>186</v>
      </c>
      <c r="E213" s="72" t="s">
        <v>172</v>
      </c>
      <c r="F213" s="72" t="s">
        <v>446</v>
      </c>
      <c r="G213" s="72"/>
      <c r="H213" s="18">
        <f>SUM(H214+H219)</f>
        <v>1843.7</v>
      </c>
      <c r="I213" s="18">
        <f>SUM(I214+I219)</f>
        <v>0</v>
      </c>
      <c r="J213" s="18">
        <f>SUM(J214+J219)</f>
        <v>0</v>
      </c>
      <c r="K213" s="18">
        <f>SUM(K214+K219)</f>
        <v>0</v>
      </c>
      <c r="L213" s="18">
        <f>SUM(H213+I213)</f>
        <v>1843.7</v>
      </c>
      <c r="Q213" s="82"/>
    </row>
    <row r="214" spans="1:17" ht="12.75">
      <c r="A214" s="26"/>
      <c r="B214" s="26" t="s">
        <v>447</v>
      </c>
      <c r="C214" s="106">
        <v>992</v>
      </c>
      <c r="D214" s="72" t="s">
        <v>186</v>
      </c>
      <c r="E214" s="72" t="s">
        <v>172</v>
      </c>
      <c r="F214" s="72" t="s">
        <v>448</v>
      </c>
      <c r="G214" s="72"/>
      <c r="H214" s="18">
        <f>SUM(H218+H215)</f>
        <v>1006.7</v>
      </c>
      <c r="I214" s="18">
        <f>SUM(I218+I215)</f>
        <v>0</v>
      </c>
      <c r="J214" s="18">
        <f>SUM(J218+J215)</f>
        <v>0</v>
      </c>
      <c r="K214" s="18">
        <f>SUM(K218+K215)</f>
        <v>0</v>
      </c>
      <c r="L214" s="18">
        <f>SUM(L218+L215)</f>
        <v>1006.7</v>
      </c>
      <c r="M214" s="18" t="e">
        <f>SUM(M218+#REF!)</f>
        <v>#REF!</v>
      </c>
      <c r="N214" s="18" t="e">
        <f>SUM(N218+#REF!)</f>
        <v>#REF!</v>
      </c>
      <c r="O214" s="18" t="e">
        <f>SUM(O218+#REF!)</f>
        <v>#REF!</v>
      </c>
      <c r="Q214" s="82"/>
    </row>
    <row r="215" spans="1:17" ht="51.75" customHeight="1">
      <c r="A215" s="26"/>
      <c r="B215" s="26" t="s">
        <v>449</v>
      </c>
      <c r="C215" s="106">
        <v>992</v>
      </c>
      <c r="D215" s="72" t="s">
        <v>186</v>
      </c>
      <c r="E215" s="72" t="s">
        <v>172</v>
      </c>
      <c r="F215" s="72" t="s">
        <v>450</v>
      </c>
      <c r="G215" s="72"/>
      <c r="H215" s="18">
        <f>SUM(H216)</f>
        <v>700</v>
      </c>
      <c r="I215" s="73">
        <f>SUM(J215+K215)</f>
        <v>0</v>
      </c>
      <c r="J215" s="73">
        <f>SUM(J216)</f>
        <v>0</v>
      </c>
      <c r="K215" s="73"/>
      <c r="L215" s="73">
        <f>SUM(H215+I215)</f>
        <v>700</v>
      </c>
      <c r="M215" s="18"/>
      <c r="N215" s="18"/>
      <c r="O215" s="18"/>
      <c r="Q215" s="82"/>
    </row>
    <row r="216" spans="1:17" ht="12.75">
      <c r="A216" s="26"/>
      <c r="B216" s="26" t="s">
        <v>263</v>
      </c>
      <c r="C216" s="106">
        <v>992</v>
      </c>
      <c r="D216" s="72" t="s">
        <v>186</v>
      </c>
      <c r="E216" s="72" t="s">
        <v>172</v>
      </c>
      <c r="F216" s="72" t="s">
        <v>450</v>
      </c>
      <c r="G216" s="72" t="s">
        <v>265</v>
      </c>
      <c r="H216" s="18">
        <v>700</v>
      </c>
      <c r="I216" s="73">
        <f>SUM(J216+K216)</f>
        <v>0</v>
      </c>
      <c r="J216" s="73">
        <v>0</v>
      </c>
      <c r="K216" s="73"/>
      <c r="L216" s="73">
        <f>SUM(H216+I216)</f>
        <v>700</v>
      </c>
      <c r="M216" s="18"/>
      <c r="N216" s="18"/>
      <c r="O216" s="18"/>
      <c r="Q216" s="82"/>
    </row>
    <row r="217" spans="1:17" ht="12.75">
      <c r="A217" s="26"/>
      <c r="B217" s="26" t="s">
        <v>451</v>
      </c>
      <c r="C217" s="106">
        <v>992</v>
      </c>
      <c r="D217" s="72" t="s">
        <v>186</v>
      </c>
      <c r="E217" s="72" t="s">
        <v>172</v>
      </c>
      <c r="F217" s="72" t="s">
        <v>452</v>
      </c>
      <c r="G217" s="72"/>
      <c r="H217" s="18">
        <f>SUM(H218)</f>
        <v>306.7</v>
      </c>
      <c r="I217" s="18">
        <f>SUM(I218)</f>
        <v>0</v>
      </c>
      <c r="J217" s="18">
        <f>SUM(J218)</f>
        <v>0</v>
      </c>
      <c r="K217" s="18">
        <f>SUM(K218)</f>
        <v>0</v>
      </c>
      <c r="L217" s="18">
        <f>SUM(L218)</f>
        <v>306.7</v>
      </c>
      <c r="Q217" s="82"/>
    </row>
    <row r="218" spans="1:17" ht="12.75">
      <c r="A218" s="26"/>
      <c r="B218" s="26" t="s">
        <v>263</v>
      </c>
      <c r="C218" s="106">
        <v>992</v>
      </c>
      <c r="D218" s="72" t="s">
        <v>186</v>
      </c>
      <c r="E218" s="72" t="s">
        <v>172</v>
      </c>
      <c r="F218" s="72" t="s">
        <v>452</v>
      </c>
      <c r="G218" s="72" t="s">
        <v>265</v>
      </c>
      <c r="H218" s="18">
        <v>306.7</v>
      </c>
      <c r="I218" s="73">
        <f>SUM(J218+K218)</f>
        <v>0</v>
      </c>
      <c r="J218" s="73">
        <v>0</v>
      </c>
      <c r="K218" s="73"/>
      <c r="L218" s="73">
        <f>SUM(H218+I218)</f>
        <v>306.7</v>
      </c>
      <c r="Q218" s="82"/>
    </row>
    <row r="219" spans="1:17" ht="12.75">
      <c r="A219" s="26"/>
      <c r="B219" s="26" t="s">
        <v>453</v>
      </c>
      <c r="C219" s="106">
        <v>992</v>
      </c>
      <c r="D219" s="72" t="s">
        <v>186</v>
      </c>
      <c r="E219" s="72" t="s">
        <v>172</v>
      </c>
      <c r="F219" s="72" t="s">
        <v>454</v>
      </c>
      <c r="G219" s="72"/>
      <c r="H219" s="18">
        <f aca="true" t="shared" si="26" ref="H219:O219">SUM(H222+H220)</f>
        <v>837</v>
      </c>
      <c r="I219" s="18">
        <f t="shared" si="26"/>
        <v>0</v>
      </c>
      <c r="J219" s="18">
        <f t="shared" si="26"/>
        <v>0</v>
      </c>
      <c r="K219" s="18">
        <f t="shared" si="26"/>
        <v>0</v>
      </c>
      <c r="L219" s="18">
        <f t="shared" si="26"/>
        <v>837</v>
      </c>
      <c r="M219" s="18">
        <f t="shared" si="26"/>
        <v>0</v>
      </c>
      <c r="N219" s="18">
        <f t="shared" si="26"/>
        <v>0</v>
      </c>
      <c r="O219" s="18">
        <f t="shared" si="26"/>
        <v>0</v>
      </c>
      <c r="P219" s="18"/>
      <c r="Q219" s="82"/>
    </row>
    <row r="220" spans="1:17" ht="17.25" customHeight="1">
      <c r="A220" s="26"/>
      <c r="B220" s="26" t="s">
        <v>455</v>
      </c>
      <c r="C220" s="106">
        <v>992</v>
      </c>
      <c r="D220" s="72" t="s">
        <v>186</v>
      </c>
      <c r="E220" s="72" t="s">
        <v>172</v>
      </c>
      <c r="F220" s="72" t="s">
        <v>456</v>
      </c>
      <c r="G220" s="72"/>
      <c r="H220" s="18">
        <f>SUM(H221)</f>
        <v>400</v>
      </c>
      <c r="I220" s="73">
        <f>SUM(J220+K220)</f>
        <v>0</v>
      </c>
      <c r="J220" s="73">
        <f>SUM(J221)</f>
        <v>0</v>
      </c>
      <c r="K220" s="73"/>
      <c r="L220" s="73">
        <f>SUM(H220+I220)</f>
        <v>400</v>
      </c>
      <c r="Q220" s="82"/>
    </row>
    <row r="221" spans="1:17" ht="12.75">
      <c r="A221" s="26"/>
      <c r="B221" s="26" t="s">
        <v>263</v>
      </c>
      <c r="C221" s="106">
        <v>992</v>
      </c>
      <c r="D221" s="72" t="s">
        <v>186</v>
      </c>
      <c r="E221" s="72" t="s">
        <v>172</v>
      </c>
      <c r="F221" s="72" t="s">
        <v>456</v>
      </c>
      <c r="G221" s="72" t="s">
        <v>265</v>
      </c>
      <c r="H221" s="18">
        <v>400</v>
      </c>
      <c r="I221" s="73">
        <f>SUM(J221+K221)</f>
        <v>0</v>
      </c>
      <c r="J221" s="73">
        <v>0</v>
      </c>
      <c r="K221" s="73"/>
      <c r="L221" s="73">
        <f>SUM(H221+I221)</f>
        <v>400</v>
      </c>
      <c r="Q221" s="82"/>
    </row>
    <row r="222" spans="1:17" ht="33.75" customHeight="1">
      <c r="A222" s="26"/>
      <c r="B222" s="26" t="s">
        <v>545</v>
      </c>
      <c r="C222" s="106">
        <v>992</v>
      </c>
      <c r="D222" s="72" t="s">
        <v>186</v>
      </c>
      <c r="E222" s="72" t="s">
        <v>172</v>
      </c>
      <c r="F222" s="72" t="s">
        <v>458</v>
      </c>
      <c r="G222" s="72"/>
      <c r="H222" s="18">
        <f>SUM(H223)</f>
        <v>437</v>
      </c>
      <c r="I222" s="73">
        <f>SUM(J222+K222)</f>
        <v>0</v>
      </c>
      <c r="J222" s="73">
        <f>SUM(J223)</f>
        <v>0</v>
      </c>
      <c r="K222" s="73"/>
      <c r="L222" s="73">
        <f>SUM(H222+I222)</f>
        <v>437</v>
      </c>
      <c r="Q222" s="82"/>
    </row>
    <row r="223" spans="1:17" ht="33.75" customHeight="1">
      <c r="A223" s="26"/>
      <c r="B223" s="26" t="s">
        <v>263</v>
      </c>
      <c r="C223" s="106">
        <v>992</v>
      </c>
      <c r="D223" s="72" t="s">
        <v>186</v>
      </c>
      <c r="E223" s="72" t="s">
        <v>172</v>
      </c>
      <c r="F223" s="72" t="s">
        <v>458</v>
      </c>
      <c r="G223" s="72" t="s">
        <v>265</v>
      </c>
      <c r="H223" s="18">
        <v>437</v>
      </c>
      <c r="I223" s="73">
        <f>SUM(J223+K223)</f>
        <v>0</v>
      </c>
      <c r="J223" s="73">
        <v>0</v>
      </c>
      <c r="K223" s="73"/>
      <c r="L223" s="73">
        <f>SUM(H223+I223)</f>
        <v>437</v>
      </c>
      <c r="Q223" s="82"/>
    </row>
    <row r="224" spans="1:17" ht="47.25" customHeight="1">
      <c r="A224" s="26"/>
      <c r="B224" s="120" t="s">
        <v>459</v>
      </c>
      <c r="C224" s="106">
        <v>992</v>
      </c>
      <c r="D224" s="72" t="s">
        <v>186</v>
      </c>
      <c r="E224" s="72" t="s">
        <v>172</v>
      </c>
      <c r="F224" s="121" t="s">
        <v>460</v>
      </c>
      <c r="G224" s="72"/>
      <c r="H224" s="18">
        <f>SUM(H225+H232+H235)</f>
        <v>4193.6</v>
      </c>
      <c r="I224" s="18">
        <f aca="true" t="shared" si="27" ref="I224:O224">SUM(I225+I232+I235)</f>
        <v>0</v>
      </c>
      <c r="J224" s="18">
        <f t="shared" si="27"/>
        <v>0</v>
      </c>
      <c r="K224" s="18">
        <f t="shared" si="27"/>
        <v>0</v>
      </c>
      <c r="L224" s="18">
        <f t="shared" si="27"/>
        <v>4193.6</v>
      </c>
      <c r="M224" s="18">
        <f t="shared" si="27"/>
        <v>0</v>
      </c>
      <c r="N224" s="18">
        <f t="shared" si="27"/>
        <v>0</v>
      </c>
      <c r="O224" s="18">
        <f t="shared" si="27"/>
        <v>0</v>
      </c>
      <c r="Q224" s="82"/>
    </row>
    <row r="225" spans="1:19" ht="12.75">
      <c r="A225" s="26"/>
      <c r="B225" s="120" t="s">
        <v>461</v>
      </c>
      <c r="C225" s="106">
        <v>992</v>
      </c>
      <c r="D225" s="72" t="s">
        <v>186</v>
      </c>
      <c r="E225" s="72" t="s">
        <v>172</v>
      </c>
      <c r="F225" s="121" t="s">
        <v>462</v>
      </c>
      <c r="G225" s="72"/>
      <c r="H225" s="18">
        <f>SUM(H226+H228+H230)</f>
        <v>3393.6</v>
      </c>
      <c r="I225" s="18">
        <f aca="true" t="shared" si="28" ref="I225:O225">SUM(I226+I228+I230)</f>
        <v>0</v>
      </c>
      <c r="J225" s="18">
        <f t="shared" si="28"/>
        <v>0</v>
      </c>
      <c r="K225" s="18">
        <f t="shared" si="28"/>
        <v>0</v>
      </c>
      <c r="L225" s="18">
        <f t="shared" si="28"/>
        <v>3393.6</v>
      </c>
      <c r="M225" s="18">
        <f t="shared" si="28"/>
        <v>0</v>
      </c>
      <c r="N225" s="18">
        <f t="shared" si="28"/>
        <v>0</v>
      </c>
      <c r="O225" s="18">
        <f t="shared" si="28"/>
        <v>0</v>
      </c>
      <c r="Q225" s="82"/>
      <c r="S225" s="120"/>
    </row>
    <row r="226" spans="1:17" ht="12.75">
      <c r="A226" s="26"/>
      <c r="B226" s="74" t="s">
        <v>465</v>
      </c>
      <c r="C226" s="106">
        <v>992</v>
      </c>
      <c r="D226" s="72" t="s">
        <v>186</v>
      </c>
      <c r="E226" s="72" t="s">
        <v>172</v>
      </c>
      <c r="F226" s="122" t="s">
        <v>466</v>
      </c>
      <c r="G226" s="72"/>
      <c r="H226" s="18">
        <f>SUM(H227)</f>
        <v>2397.6</v>
      </c>
      <c r="I226" s="73">
        <f aca="true" t="shared" si="29" ref="I226:I231">SUM(J226+K226)</f>
        <v>0</v>
      </c>
      <c r="J226" s="73">
        <f>SUM(J227)</f>
        <v>0</v>
      </c>
      <c r="K226" s="123"/>
      <c r="L226" s="73">
        <f aca="true" t="shared" si="30" ref="L226:L232">SUM(H226+I226)</f>
        <v>2397.6</v>
      </c>
      <c r="P226" s="82"/>
      <c r="Q226" s="82"/>
    </row>
    <row r="227" spans="1:17" ht="12.75">
      <c r="A227" s="26"/>
      <c r="B227" s="26" t="s">
        <v>263</v>
      </c>
      <c r="C227" s="106">
        <v>992</v>
      </c>
      <c r="D227" s="72" t="s">
        <v>186</v>
      </c>
      <c r="E227" s="72" t="s">
        <v>172</v>
      </c>
      <c r="F227" s="122" t="s">
        <v>466</v>
      </c>
      <c r="G227" s="72" t="s">
        <v>265</v>
      </c>
      <c r="H227" s="18">
        <v>2397.6</v>
      </c>
      <c r="I227" s="73">
        <f t="shared" si="29"/>
        <v>0</v>
      </c>
      <c r="J227" s="73">
        <v>0</v>
      </c>
      <c r="K227" s="73"/>
      <c r="L227" s="73">
        <f t="shared" si="30"/>
        <v>2397.6</v>
      </c>
      <c r="P227" s="82"/>
      <c r="Q227" s="82"/>
    </row>
    <row r="228" spans="1:17" ht="12.75">
      <c r="A228" s="26"/>
      <c r="B228" s="7" t="s">
        <v>461</v>
      </c>
      <c r="C228" s="106">
        <v>992</v>
      </c>
      <c r="D228" s="72" t="s">
        <v>186</v>
      </c>
      <c r="E228" s="72" t="s">
        <v>172</v>
      </c>
      <c r="F228" s="72" t="s">
        <v>467</v>
      </c>
      <c r="G228" s="72"/>
      <c r="H228" s="18">
        <f>SUM(H229)</f>
        <v>398.4</v>
      </c>
      <c r="I228" s="73">
        <f t="shared" si="29"/>
        <v>0</v>
      </c>
      <c r="J228" s="73">
        <f>SUM(J229)</f>
        <v>0</v>
      </c>
      <c r="K228" s="73">
        <f>SUM(K229)</f>
        <v>0</v>
      </c>
      <c r="L228" s="73">
        <f t="shared" si="30"/>
        <v>398.4</v>
      </c>
      <c r="P228" s="82"/>
      <c r="Q228" s="82"/>
    </row>
    <row r="229" spans="1:17" ht="12.75">
      <c r="A229" s="26"/>
      <c r="B229" s="26" t="s">
        <v>468</v>
      </c>
      <c r="C229" s="106">
        <v>992</v>
      </c>
      <c r="D229" s="72" t="s">
        <v>186</v>
      </c>
      <c r="E229" s="72" t="s">
        <v>172</v>
      </c>
      <c r="F229" s="72" t="s">
        <v>467</v>
      </c>
      <c r="G229" s="72" t="s">
        <v>265</v>
      </c>
      <c r="H229" s="18">
        <v>398.4</v>
      </c>
      <c r="I229" s="73">
        <f t="shared" si="29"/>
        <v>0</v>
      </c>
      <c r="J229" s="73">
        <v>0</v>
      </c>
      <c r="K229" s="73">
        <v>0</v>
      </c>
      <c r="L229" s="73">
        <f t="shared" si="30"/>
        <v>398.4</v>
      </c>
      <c r="P229" s="82"/>
      <c r="Q229" s="82"/>
    </row>
    <row r="230" spans="1:17" ht="12.75">
      <c r="A230" s="26"/>
      <c r="B230" s="7" t="s">
        <v>469</v>
      </c>
      <c r="C230" s="106">
        <v>992</v>
      </c>
      <c r="D230" s="72" t="s">
        <v>186</v>
      </c>
      <c r="E230" s="72" t="s">
        <v>172</v>
      </c>
      <c r="F230" s="72" t="s">
        <v>470</v>
      </c>
      <c r="G230" s="72"/>
      <c r="H230" s="18">
        <f>SUM(H231)</f>
        <v>597.6</v>
      </c>
      <c r="I230" s="73">
        <f t="shared" si="29"/>
        <v>0</v>
      </c>
      <c r="J230" s="73">
        <f>SUM(J231)</f>
        <v>0</v>
      </c>
      <c r="K230" s="73">
        <f>SUM(K231)</f>
        <v>0</v>
      </c>
      <c r="L230" s="73">
        <f t="shared" si="30"/>
        <v>597.6</v>
      </c>
      <c r="P230" s="82"/>
      <c r="Q230" s="82"/>
    </row>
    <row r="231" spans="1:17" ht="32.25" customHeight="1">
      <c r="A231" s="26"/>
      <c r="B231" s="26" t="s">
        <v>468</v>
      </c>
      <c r="C231" s="106">
        <v>992</v>
      </c>
      <c r="D231" s="72" t="s">
        <v>186</v>
      </c>
      <c r="E231" s="72" t="s">
        <v>172</v>
      </c>
      <c r="F231" s="72" t="s">
        <v>470</v>
      </c>
      <c r="G231" s="72" t="s">
        <v>265</v>
      </c>
      <c r="H231" s="18">
        <v>597.6</v>
      </c>
      <c r="I231" s="73">
        <f t="shared" si="29"/>
        <v>0</v>
      </c>
      <c r="J231" s="73">
        <v>0</v>
      </c>
      <c r="K231" s="73">
        <v>0</v>
      </c>
      <c r="L231" s="73">
        <f t="shared" si="30"/>
        <v>597.6</v>
      </c>
      <c r="P231" s="82"/>
      <c r="Q231" s="82"/>
    </row>
    <row r="232" spans="1:17" ht="0.75" customHeight="1">
      <c r="A232" s="26"/>
      <c r="B232" s="74" t="s">
        <v>471</v>
      </c>
      <c r="C232" s="106">
        <v>992</v>
      </c>
      <c r="D232" s="72" t="s">
        <v>186</v>
      </c>
      <c r="E232" s="72" t="s">
        <v>172</v>
      </c>
      <c r="F232" s="122" t="s">
        <v>472</v>
      </c>
      <c r="G232" s="72"/>
      <c r="H232" s="18">
        <f>SUM(H233)</f>
        <v>800</v>
      </c>
      <c r="I232" s="73">
        <f>SUM(J232+K232)</f>
        <v>-800</v>
      </c>
      <c r="J232" s="73">
        <f>SUM(J234)</f>
        <v>-800</v>
      </c>
      <c r="K232" s="123"/>
      <c r="L232" s="73">
        <f t="shared" si="30"/>
        <v>0</v>
      </c>
      <c r="P232" s="82"/>
      <c r="Q232" s="82"/>
    </row>
    <row r="233" spans="1:17" ht="79.5" customHeight="1" hidden="1">
      <c r="A233" s="26"/>
      <c r="B233" s="74" t="s">
        <v>546</v>
      </c>
      <c r="C233" s="106">
        <v>992</v>
      </c>
      <c r="D233" s="72" t="s">
        <v>186</v>
      </c>
      <c r="E233" s="72" t="s">
        <v>172</v>
      </c>
      <c r="F233" s="122" t="s">
        <v>475</v>
      </c>
      <c r="G233" s="72"/>
      <c r="H233" s="18">
        <f>SUM(H234)</f>
        <v>800</v>
      </c>
      <c r="I233" s="18">
        <f>SUM(I234)</f>
        <v>-800</v>
      </c>
      <c r="J233" s="18">
        <f>SUM(J234)</f>
        <v>-800</v>
      </c>
      <c r="K233" s="18">
        <f>SUM(K234)</f>
        <v>0</v>
      </c>
      <c r="L233" s="18">
        <f>SUM(L234)</f>
        <v>0</v>
      </c>
      <c r="P233" s="82"/>
      <c r="Q233" s="82"/>
    </row>
    <row r="234" spans="1:17" ht="12.75" hidden="1">
      <c r="A234" s="26"/>
      <c r="B234" s="26" t="s">
        <v>263</v>
      </c>
      <c r="C234" s="106">
        <v>992</v>
      </c>
      <c r="D234" s="72" t="s">
        <v>186</v>
      </c>
      <c r="E234" s="72" t="s">
        <v>172</v>
      </c>
      <c r="F234" s="122" t="s">
        <v>475</v>
      </c>
      <c r="G234" s="72" t="s">
        <v>265</v>
      </c>
      <c r="H234" s="18">
        <v>800</v>
      </c>
      <c r="I234" s="73">
        <f>SUM(J234+K234)</f>
        <v>-800</v>
      </c>
      <c r="J234" s="73">
        <v>-800</v>
      </c>
      <c r="K234" s="73"/>
      <c r="L234" s="73">
        <f>SUM(H234+I234)</f>
        <v>0</v>
      </c>
      <c r="P234" s="82"/>
      <c r="Q234" s="82"/>
    </row>
    <row r="235" spans="1:17" ht="45.75" customHeight="1">
      <c r="A235" s="26"/>
      <c r="B235" s="74" t="s">
        <v>476</v>
      </c>
      <c r="C235" s="106">
        <v>992</v>
      </c>
      <c r="D235" s="72" t="s">
        <v>186</v>
      </c>
      <c r="E235" s="72" t="s">
        <v>172</v>
      </c>
      <c r="F235" s="122" t="s">
        <v>477</v>
      </c>
      <c r="G235" s="72"/>
      <c r="H235" s="18">
        <f>SUM(H236)</f>
        <v>0</v>
      </c>
      <c r="I235" s="73">
        <f>SUM(J235+K235)</f>
        <v>800</v>
      </c>
      <c r="J235" s="73">
        <f>SUM(J237)</f>
        <v>800</v>
      </c>
      <c r="K235" s="123"/>
      <c r="L235" s="73">
        <f aca="true" t="shared" si="31" ref="L235:L240">SUM(H235+I235)</f>
        <v>800</v>
      </c>
      <c r="P235" s="82"/>
      <c r="Q235" s="82"/>
    </row>
    <row r="236" spans="1:17" ht="12.75">
      <c r="A236" s="26"/>
      <c r="B236" s="74" t="s">
        <v>478</v>
      </c>
      <c r="C236" s="106">
        <v>992</v>
      </c>
      <c r="D236" s="72" t="s">
        <v>186</v>
      </c>
      <c r="E236" s="72" t="s">
        <v>172</v>
      </c>
      <c r="F236" s="122" t="s">
        <v>480</v>
      </c>
      <c r="G236" s="72"/>
      <c r="H236" s="18">
        <f>SUM(H237)</f>
        <v>0</v>
      </c>
      <c r="I236" s="18">
        <f>SUM(I237)</f>
        <v>800</v>
      </c>
      <c r="J236" s="18">
        <f>SUM(J237)</f>
        <v>800</v>
      </c>
      <c r="K236" s="18">
        <f>SUM(K237)</f>
        <v>0</v>
      </c>
      <c r="L236" s="18">
        <f>SUM(L237)</f>
        <v>800</v>
      </c>
      <c r="Q236" s="82"/>
    </row>
    <row r="237" spans="1:17" ht="29.25" customHeight="1">
      <c r="A237" s="26"/>
      <c r="B237" s="26" t="s">
        <v>263</v>
      </c>
      <c r="C237" s="106">
        <v>992</v>
      </c>
      <c r="D237" s="72" t="s">
        <v>186</v>
      </c>
      <c r="E237" s="72" t="s">
        <v>172</v>
      </c>
      <c r="F237" s="122" t="s">
        <v>480</v>
      </c>
      <c r="G237" s="72" t="s">
        <v>265</v>
      </c>
      <c r="H237" s="18">
        <v>0</v>
      </c>
      <c r="I237" s="73">
        <f>SUM(J237+K237)</f>
        <v>800</v>
      </c>
      <c r="J237" s="73">
        <v>800</v>
      </c>
      <c r="K237" s="73"/>
      <c r="L237" s="73">
        <f t="shared" si="31"/>
        <v>800</v>
      </c>
      <c r="P237" s="82"/>
      <c r="Q237" s="82"/>
    </row>
    <row r="238" spans="1:17" ht="15.75" customHeight="1">
      <c r="A238" s="12" t="s">
        <v>213</v>
      </c>
      <c r="B238" s="12" t="s">
        <v>214</v>
      </c>
      <c r="C238" s="45">
        <v>992</v>
      </c>
      <c r="D238" s="69" t="s">
        <v>178</v>
      </c>
      <c r="E238" s="72"/>
      <c r="F238" s="72"/>
      <c r="G238" s="72"/>
      <c r="H238" s="13">
        <f>SUM(H239)</f>
        <v>11969.2</v>
      </c>
      <c r="I238" s="73">
        <f>SUM(J238+K238)</f>
        <v>750.4</v>
      </c>
      <c r="J238" s="66">
        <f>SUM(J239)</f>
        <v>0</v>
      </c>
      <c r="K238" s="66">
        <f>SUM(K239)</f>
        <v>750.4</v>
      </c>
      <c r="L238" s="66">
        <f t="shared" si="31"/>
        <v>12719.6</v>
      </c>
      <c r="Q238" s="82"/>
    </row>
    <row r="239" spans="1:17" ht="16.5" customHeight="1">
      <c r="A239" s="26"/>
      <c r="B239" s="26" t="s">
        <v>215</v>
      </c>
      <c r="C239" s="106">
        <v>992</v>
      </c>
      <c r="D239" s="72" t="s">
        <v>178</v>
      </c>
      <c r="E239" s="72" t="s">
        <v>168</v>
      </c>
      <c r="F239" s="72"/>
      <c r="G239" s="72"/>
      <c r="H239" s="18">
        <f>SUM(H241)</f>
        <v>11969.2</v>
      </c>
      <c r="I239" s="18">
        <f>SUM(I241)</f>
        <v>750.4</v>
      </c>
      <c r="J239" s="18">
        <f>SUM(J241)</f>
        <v>0</v>
      </c>
      <c r="K239" s="18">
        <f>SUM(K241)</f>
        <v>750.4</v>
      </c>
      <c r="L239" s="73">
        <f t="shared" si="31"/>
        <v>12719.6</v>
      </c>
      <c r="Q239" s="82"/>
    </row>
    <row r="240" spans="1:17" ht="12.75">
      <c r="A240" s="26"/>
      <c r="B240" s="26" t="s">
        <v>481</v>
      </c>
      <c r="C240" s="106">
        <v>992</v>
      </c>
      <c r="D240" s="72" t="s">
        <v>178</v>
      </c>
      <c r="E240" s="72" t="s">
        <v>168</v>
      </c>
      <c r="F240" s="72" t="s">
        <v>482</v>
      </c>
      <c r="G240" s="72"/>
      <c r="H240" s="18">
        <f>SUM(H241)</f>
        <v>11969.2</v>
      </c>
      <c r="I240" s="18">
        <f>SUM(I241)</f>
        <v>750.4</v>
      </c>
      <c r="J240" s="18">
        <f>SUM(J241)</f>
        <v>0</v>
      </c>
      <c r="K240" s="18">
        <f>SUM(K241)</f>
        <v>750.4</v>
      </c>
      <c r="L240" s="18">
        <f t="shared" si="31"/>
        <v>12719.6</v>
      </c>
      <c r="Q240" s="82"/>
    </row>
    <row r="241" spans="1:17" ht="30" customHeight="1">
      <c r="A241" s="26"/>
      <c r="B241" s="26" t="s">
        <v>547</v>
      </c>
      <c r="C241" s="106">
        <v>992</v>
      </c>
      <c r="D241" s="72" t="s">
        <v>178</v>
      </c>
      <c r="E241" s="72" t="s">
        <v>168</v>
      </c>
      <c r="F241" s="72" t="s">
        <v>484</v>
      </c>
      <c r="G241" s="72"/>
      <c r="H241" s="18">
        <f aca="true" t="shared" si="32" ref="H241:O241">SUM(H242+H244)</f>
        <v>11969.2</v>
      </c>
      <c r="I241" s="18">
        <f>SUM(I242+I244+I248+I246)</f>
        <v>750.4</v>
      </c>
      <c r="J241" s="18">
        <f>SUM(J242+J244+J248)</f>
        <v>0</v>
      </c>
      <c r="K241" s="18">
        <f>SUM(K242+K244+K246+K248)</f>
        <v>750.4</v>
      </c>
      <c r="L241" s="18">
        <f t="shared" si="32"/>
        <v>11500.5</v>
      </c>
      <c r="M241" s="18">
        <f t="shared" si="32"/>
        <v>0</v>
      </c>
      <c r="N241" s="18">
        <f t="shared" si="32"/>
        <v>0</v>
      </c>
      <c r="O241" s="18">
        <f t="shared" si="32"/>
        <v>0</v>
      </c>
      <c r="Q241" s="82"/>
    </row>
    <row r="242" spans="1:17" ht="15" customHeight="1">
      <c r="A242" s="26"/>
      <c r="B242" s="26" t="s">
        <v>548</v>
      </c>
      <c r="C242" s="106">
        <v>992</v>
      </c>
      <c r="D242" s="72" t="s">
        <v>178</v>
      </c>
      <c r="E242" s="72" t="s">
        <v>168</v>
      </c>
      <c r="F242" s="72" t="s">
        <v>486</v>
      </c>
      <c r="G242" s="72"/>
      <c r="H242" s="18">
        <f>SUM(H243)</f>
        <v>2605.8</v>
      </c>
      <c r="I242" s="18">
        <f>SUM(I243)</f>
        <v>0</v>
      </c>
      <c r="J242" s="18">
        <f>SUM(J243)</f>
        <v>0</v>
      </c>
      <c r="K242" s="18">
        <f>SUM(K243)</f>
        <v>0</v>
      </c>
      <c r="L242" s="18">
        <f>SUM(L243)</f>
        <v>2605.8</v>
      </c>
      <c r="Q242" s="82"/>
    </row>
    <row r="243" spans="1:17" ht="12.75">
      <c r="A243" s="26"/>
      <c r="B243" s="26" t="s">
        <v>243</v>
      </c>
      <c r="C243" s="106">
        <v>992</v>
      </c>
      <c r="D243" s="72" t="s">
        <v>178</v>
      </c>
      <c r="E243" s="72" t="s">
        <v>168</v>
      </c>
      <c r="F243" s="72" t="s">
        <v>486</v>
      </c>
      <c r="G243" s="72" t="s">
        <v>244</v>
      </c>
      <c r="H243" s="18">
        <v>2605.8</v>
      </c>
      <c r="I243" s="73">
        <f>SUM(J243+K243)</f>
        <v>0</v>
      </c>
      <c r="J243" s="73">
        <v>0</v>
      </c>
      <c r="K243" s="73"/>
      <c r="L243" s="73">
        <f>SUM(H243+I243)</f>
        <v>2605.8</v>
      </c>
      <c r="Q243" s="82"/>
    </row>
    <row r="244" spans="1:17" ht="46.5" customHeight="1">
      <c r="A244" s="26"/>
      <c r="B244" s="26" t="s">
        <v>428</v>
      </c>
      <c r="C244" s="106">
        <v>992</v>
      </c>
      <c r="D244" s="72" t="s">
        <v>178</v>
      </c>
      <c r="E244" s="72" t="s">
        <v>168</v>
      </c>
      <c r="F244" s="72" t="s">
        <v>487</v>
      </c>
      <c r="G244" s="72"/>
      <c r="H244" s="18">
        <f>SUM(H245)</f>
        <v>9363.4</v>
      </c>
      <c r="I244" s="18">
        <f>SUM(I245)</f>
        <v>-468.7</v>
      </c>
      <c r="J244" s="18">
        <f>SUM(J245)</f>
        <v>-468.7</v>
      </c>
      <c r="K244" s="18">
        <f>SUM(K245)</f>
        <v>0</v>
      </c>
      <c r="L244" s="18">
        <f>SUM(L245)</f>
        <v>8894.699999999999</v>
      </c>
      <c r="Q244" s="82"/>
    </row>
    <row r="245" spans="1:17" ht="45.75" customHeight="1">
      <c r="A245" s="26"/>
      <c r="B245" s="7" t="s">
        <v>339</v>
      </c>
      <c r="C245" s="106">
        <v>992</v>
      </c>
      <c r="D245" s="72" t="s">
        <v>178</v>
      </c>
      <c r="E245" s="72" t="s">
        <v>168</v>
      </c>
      <c r="F245" s="72" t="s">
        <v>487</v>
      </c>
      <c r="G245" s="72" t="s">
        <v>340</v>
      </c>
      <c r="H245" s="18">
        <v>9363.4</v>
      </c>
      <c r="I245" s="73">
        <f>SUM(J245+K245)</f>
        <v>-468.7</v>
      </c>
      <c r="J245" s="73">
        <v>-468.7</v>
      </c>
      <c r="K245" s="73">
        <v>0</v>
      </c>
      <c r="L245" s="73">
        <f aca="true" t="shared" si="33" ref="L245:L255">SUM(H245+I245)</f>
        <v>8894.699999999999</v>
      </c>
      <c r="Q245" s="82"/>
    </row>
    <row r="246" spans="1:17" ht="30.75" customHeight="1">
      <c r="A246" s="26"/>
      <c r="B246" s="7" t="s">
        <v>488</v>
      </c>
      <c r="C246" s="106">
        <v>992</v>
      </c>
      <c r="D246" s="72" t="s">
        <v>178</v>
      </c>
      <c r="E246" s="72" t="s">
        <v>168</v>
      </c>
      <c r="F246" s="72" t="s">
        <v>489</v>
      </c>
      <c r="G246" s="72"/>
      <c r="H246" s="18">
        <f>SUM(H247)</f>
        <v>0</v>
      </c>
      <c r="I246" s="18">
        <f>SUM(I247)</f>
        <v>750.4</v>
      </c>
      <c r="J246" s="18">
        <f>SUM(J247)</f>
        <v>0</v>
      </c>
      <c r="K246" s="18">
        <f>SUM(K247)</f>
        <v>750.4</v>
      </c>
      <c r="L246" s="18">
        <f>SUM(L247)</f>
        <v>750.4</v>
      </c>
      <c r="Q246" s="82"/>
    </row>
    <row r="247" spans="1:17" ht="45.75" customHeight="1">
      <c r="A247" s="26"/>
      <c r="B247" s="7" t="s">
        <v>339</v>
      </c>
      <c r="C247" s="106">
        <v>992</v>
      </c>
      <c r="D247" s="72" t="s">
        <v>178</v>
      </c>
      <c r="E247" s="72" t="s">
        <v>168</v>
      </c>
      <c r="F247" s="72" t="s">
        <v>489</v>
      </c>
      <c r="G247" s="72" t="s">
        <v>340</v>
      </c>
      <c r="H247" s="18">
        <v>0</v>
      </c>
      <c r="I247" s="73">
        <f>SUM(J247+K247)</f>
        <v>750.4</v>
      </c>
      <c r="J247" s="73">
        <v>0</v>
      </c>
      <c r="K247" s="73">
        <v>750.4</v>
      </c>
      <c r="L247" s="73">
        <f>SUM(H247+I247)</f>
        <v>750.4</v>
      </c>
      <c r="Q247" s="82"/>
    </row>
    <row r="248" spans="1:17" ht="19.5" customHeight="1">
      <c r="A248" s="26"/>
      <c r="B248" s="26" t="s">
        <v>490</v>
      </c>
      <c r="C248" s="106">
        <v>992</v>
      </c>
      <c r="D248" s="72" t="s">
        <v>178</v>
      </c>
      <c r="E248" s="72" t="s">
        <v>168</v>
      </c>
      <c r="F248" s="72" t="s">
        <v>491</v>
      </c>
      <c r="G248" s="72"/>
      <c r="H248" s="18">
        <f>SUM(H249)</f>
        <v>0</v>
      </c>
      <c r="I248" s="18">
        <f>SUM(I249)</f>
        <v>468.7</v>
      </c>
      <c r="J248" s="18">
        <f>SUM(J249)</f>
        <v>468.7</v>
      </c>
      <c r="K248" s="18">
        <f>SUM(K249)</f>
        <v>0</v>
      </c>
      <c r="L248" s="18">
        <f>SUM(L249)</f>
        <v>468.7</v>
      </c>
      <c r="Q248" s="82"/>
    </row>
    <row r="249" spans="1:17" ht="45.75" customHeight="1">
      <c r="A249" s="26"/>
      <c r="B249" s="7" t="s">
        <v>339</v>
      </c>
      <c r="C249" s="106">
        <v>992</v>
      </c>
      <c r="D249" s="72" t="s">
        <v>178</v>
      </c>
      <c r="E249" s="72" t="s">
        <v>168</v>
      </c>
      <c r="F249" s="72" t="s">
        <v>491</v>
      </c>
      <c r="G249" s="72" t="s">
        <v>340</v>
      </c>
      <c r="H249" s="18">
        <v>0</v>
      </c>
      <c r="I249" s="73">
        <f>SUM(J249+K249)</f>
        <v>468.7</v>
      </c>
      <c r="J249" s="73">
        <v>468.7</v>
      </c>
      <c r="K249" s="73">
        <v>0</v>
      </c>
      <c r="L249" s="73">
        <f>SUM(H249+I249)</f>
        <v>468.7</v>
      </c>
      <c r="Q249" s="82"/>
    </row>
    <row r="250" spans="1:17" ht="12.75">
      <c r="A250" s="140" t="s">
        <v>216</v>
      </c>
      <c r="B250" s="12" t="s">
        <v>217</v>
      </c>
      <c r="C250" s="45">
        <v>992</v>
      </c>
      <c r="D250" s="69" t="s">
        <v>180</v>
      </c>
      <c r="E250" s="69"/>
      <c r="F250" s="69"/>
      <c r="G250" s="69"/>
      <c r="H250" s="13">
        <f aca="true" t="shared" si="34" ref="H250:J254">SUM(H251)</f>
        <v>193</v>
      </c>
      <c r="I250" s="66">
        <f t="shared" si="34"/>
        <v>0</v>
      </c>
      <c r="J250" s="66">
        <f t="shared" si="34"/>
        <v>0</v>
      </c>
      <c r="K250" s="66"/>
      <c r="L250" s="66">
        <f t="shared" si="33"/>
        <v>193</v>
      </c>
      <c r="Q250" s="82"/>
    </row>
    <row r="251" spans="1:17" ht="33.75" customHeight="1">
      <c r="A251" s="124"/>
      <c r="B251" s="26" t="s">
        <v>549</v>
      </c>
      <c r="C251" s="106">
        <v>992</v>
      </c>
      <c r="D251" s="72" t="s">
        <v>180</v>
      </c>
      <c r="E251" s="72" t="s">
        <v>168</v>
      </c>
      <c r="F251" s="72"/>
      <c r="G251" s="72"/>
      <c r="H251" s="18">
        <f>SUM(H253)</f>
        <v>193</v>
      </c>
      <c r="I251" s="73">
        <f>SUM(I253)</f>
        <v>0</v>
      </c>
      <c r="J251" s="73">
        <f>SUM(J253)</f>
        <v>0</v>
      </c>
      <c r="K251" s="73"/>
      <c r="L251" s="73">
        <f t="shared" si="33"/>
        <v>193</v>
      </c>
      <c r="Q251" s="82"/>
    </row>
    <row r="252" spans="1:17" ht="18.75" customHeight="1">
      <c r="A252" s="124"/>
      <c r="B252" s="26" t="s">
        <v>492</v>
      </c>
      <c r="C252" s="106">
        <v>992</v>
      </c>
      <c r="D252" s="72" t="s">
        <v>180</v>
      </c>
      <c r="E252" s="72" t="s">
        <v>168</v>
      </c>
      <c r="F252" s="72" t="s">
        <v>493</v>
      </c>
      <c r="G252" s="72"/>
      <c r="H252" s="18">
        <f t="shared" si="34"/>
        <v>193</v>
      </c>
      <c r="I252" s="73">
        <f t="shared" si="34"/>
        <v>0</v>
      </c>
      <c r="J252" s="73">
        <f t="shared" si="34"/>
        <v>0</v>
      </c>
      <c r="K252" s="73"/>
      <c r="L252" s="73">
        <f>SUM(H252+I252)</f>
        <v>193</v>
      </c>
      <c r="Q252" s="82"/>
    </row>
    <row r="253" spans="1:17" ht="12.75">
      <c r="A253" s="124"/>
      <c r="B253" s="26" t="s">
        <v>494</v>
      </c>
      <c r="C253" s="106">
        <v>992</v>
      </c>
      <c r="D253" s="72" t="s">
        <v>180</v>
      </c>
      <c r="E253" s="72" t="s">
        <v>168</v>
      </c>
      <c r="F253" s="72" t="s">
        <v>495</v>
      </c>
      <c r="G253" s="72"/>
      <c r="H253" s="18">
        <f t="shared" si="34"/>
        <v>193</v>
      </c>
      <c r="I253" s="73">
        <f t="shared" si="34"/>
        <v>0</v>
      </c>
      <c r="J253" s="73">
        <f t="shared" si="34"/>
        <v>0</v>
      </c>
      <c r="K253" s="73"/>
      <c r="L253" s="73">
        <f t="shared" si="33"/>
        <v>193</v>
      </c>
      <c r="Q253" s="82"/>
    </row>
    <row r="254" spans="1:17" ht="33" customHeight="1">
      <c r="A254" s="124"/>
      <c r="B254" s="26" t="s">
        <v>496</v>
      </c>
      <c r="C254" s="106">
        <v>992</v>
      </c>
      <c r="D254" s="72" t="s">
        <v>180</v>
      </c>
      <c r="E254" s="72" t="s">
        <v>168</v>
      </c>
      <c r="F254" s="72" t="s">
        <v>497</v>
      </c>
      <c r="G254" s="72"/>
      <c r="H254" s="18">
        <f t="shared" si="34"/>
        <v>193</v>
      </c>
      <c r="I254" s="73">
        <f t="shared" si="34"/>
        <v>0</v>
      </c>
      <c r="J254" s="73">
        <f t="shared" si="34"/>
        <v>0</v>
      </c>
      <c r="K254" s="73"/>
      <c r="L254" s="73">
        <f t="shared" si="33"/>
        <v>193</v>
      </c>
      <c r="Q254" s="82"/>
    </row>
    <row r="255" spans="1:17" ht="30" customHeight="1">
      <c r="A255" s="124"/>
      <c r="B255" s="26" t="s">
        <v>498</v>
      </c>
      <c r="C255" s="106">
        <v>992</v>
      </c>
      <c r="D255" s="72" t="s">
        <v>180</v>
      </c>
      <c r="E255" s="72" t="s">
        <v>168</v>
      </c>
      <c r="F255" s="72" t="s">
        <v>497</v>
      </c>
      <c r="G255" s="72" t="s">
        <v>499</v>
      </c>
      <c r="H255" s="18">
        <v>193</v>
      </c>
      <c r="I255" s="73">
        <f>SUM(J255+K255)</f>
        <v>0</v>
      </c>
      <c r="J255" s="73">
        <v>0</v>
      </c>
      <c r="K255" s="73"/>
      <c r="L255" s="73">
        <f t="shared" si="33"/>
        <v>193</v>
      </c>
      <c r="Q255" s="82"/>
    </row>
    <row r="256" spans="1:17" ht="15.75" customHeight="1">
      <c r="A256" s="124"/>
      <c r="B256" s="79"/>
      <c r="C256" s="79"/>
      <c r="D256" s="106"/>
      <c r="E256" s="72"/>
      <c r="F256" s="114"/>
      <c r="G256" s="115"/>
      <c r="H256" s="141"/>
      <c r="I256" s="141"/>
      <c r="J256" s="115"/>
      <c r="K256" s="82"/>
      <c r="L256" s="82"/>
      <c r="Q256" s="82"/>
    </row>
    <row r="257" spans="1:17" ht="15.75" customHeight="1">
      <c r="A257" s="124"/>
      <c r="B257" s="79"/>
      <c r="C257" s="79"/>
      <c r="D257" s="124"/>
      <c r="E257" s="125"/>
      <c r="F257" s="124"/>
      <c r="G257" s="126"/>
      <c r="H257" s="127"/>
      <c r="I257" s="127"/>
      <c r="J257" s="126"/>
      <c r="K257" s="82"/>
      <c r="L257" s="82"/>
      <c r="Q257" s="82"/>
    </row>
    <row r="258" spans="1:17" ht="16.5" customHeight="1">
      <c r="A258" s="83" t="s">
        <v>142</v>
      </c>
      <c r="B258" s="83"/>
      <c r="C258" s="83"/>
      <c r="D258" s="83"/>
      <c r="E258" s="93"/>
      <c r="F258" s="97"/>
      <c r="G258" s="128"/>
      <c r="H258" s="128"/>
      <c r="I258" s="128"/>
      <c r="J258" s="128"/>
      <c r="K258" s="82"/>
      <c r="L258" s="82"/>
      <c r="Q258" s="82"/>
    </row>
    <row r="259" spans="1:17" ht="12.75">
      <c r="A259" s="89" t="s">
        <v>514</v>
      </c>
      <c r="B259" s="89"/>
      <c r="C259" s="142"/>
      <c r="D259" s="86"/>
      <c r="E259" s="93"/>
      <c r="F259" s="97"/>
      <c r="G259" s="128"/>
      <c r="H259" s="128"/>
      <c r="I259" s="128"/>
      <c r="J259" s="128"/>
      <c r="K259" s="82"/>
      <c r="L259" s="82"/>
      <c r="Q259" s="143"/>
    </row>
    <row r="260" spans="1:17" ht="18.75" customHeight="1">
      <c r="A260" s="89" t="s">
        <v>550</v>
      </c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Q260" s="82"/>
    </row>
    <row r="261" spans="1:12" ht="12.75">
      <c r="A261"/>
      <c r="B261"/>
      <c r="C261"/>
      <c r="D261"/>
      <c r="E261"/>
      <c r="F261"/>
      <c r="G261"/>
      <c r="H261"/>
      <c r="I261"/>
      <c r="J261"/>
      <c r="K261" s="82"/>
      <c r="L261" s="82"/>
    </row>
    <row r="262" spans="1:12" ht="12.75">
      <c r="A262"/>
      <c r="B262"/>
      <c r="C262"/>
      <c r="D262"/>
      <c r="E262"/>
      <c r="F262"/>
      <c r="G262"/>
      <c r="H262"/>
      <c r="I262"/>
      <c r="J262"/>
      <c r="K262" s="82"/>
      <c r="L262" s="82"/>
    </row>
    <row r="263" spans="1:12" ht="12.75">
      <c r="A263"/>
      <c r="B263"/>
      <c r="C263"/>
      <c r="D263"/>
      <c r="E263"/>
      <c r="F263"/>
      <c r="G263"/>
      <c r="H263"/>
      <c r="I263"/>
      <c r="J263"/>
      <c r="K263" s="82"/>
      <c r="L263" s="82"/>
    </row>
    <row r="264" spans="1:12" ht="12.75">
      <c r="A264"/>
      <c r="B264"/>
      <c r="C264"/>
      <c r="D264"/>
      <c r="E264"/>
      <c r="F264"/>
      <c r="G264"/>
      <c r="H264"/>
      <c r="I264"/>
      <c r="J264"/>
      <c r="K264" s="82"/>
      <c r="L264" s="82"/>
    </row>
    <row r="265" spans="1:12" ht="12.75">
      <c r="A265"/>
      <c r="B265"/>
      <c r="C265"/>
      <c r="D265"/>
      <c r="E265"/>
      <c r="F265"/>
      <c r="G265"/>
      <c r="H265"/>
      <c r="I265"/>
      <c r="J265"/>
      <c r="K265" s="82"/>
      <c r="L265" s="82"/>
    </row>
    <row r="266" spans="1:12" ht="12.75">
      <c r="A266"/>
      <c r="B266"/>
      <c r="C266"/>
      <c r="D266"/>
      <c r="E266"/>
      <c r="F266"/>
      <c r="G266"/>
      <c r="H266"/>
      <c r="I266"/>
      <c r="J266"/>
      <c r="K266" s="82"/>
      <c r="L266" s="82"/>
    </row>
    <row r="267" spans="1:12" ht="12.75">
      <c r="A267"/>
      <c r="B267"/>
      <c r="C267"/>
      <c r="D267"/>
      <c r="E267"/>
      <c r="F267"/>
      <c r="G267"/>
      <c r="H267"/>
      <c r="I267"/>
      <c r="J267"/>
      <c r="K267" s="82"/>
      <c r="L267" s="82"/>
    </row>
    <row r="268" spans="1:12" ht="12.75">
      <c r="A268"/>
      <c r="B268"/>
      <c r="C268"/>
      <c r="D268"/>
      <c r="E268"/>
      <c r="F268"/>
      <c r="G268"/>
      <c r="H268"/>
      <c r="I268"/>
      <c r="J268"/>
      <c r="K268" s="82"/>
      <c r="L268" s="82"/>
    </row>
    <row r="269" spans="1:12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</row>
    <row r="270" spans="1:12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</row>
    <row r="271" spans="1:12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</row>
    <row r="272" spans="1:12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</row>
    <row r="273" spans="1:12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</row>
    <row r="274" spans="1:12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</row>
    <row r="275" spans="1:12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</row>
    <row r="276" spans="1:12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</row>
    <row r="277" spans="1:12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</row>
    <row r="278" spans="1:12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</row>
    <row r="279" spans="1:12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</row>
    <row r="280" spans="1:12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</row>
    <row r="281" spans="1:12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</row>
    <row r="282" spans="1:12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</row>
    <row r="283" spans="1:12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</row>
    <row r="284" spans="1:12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</row>
    <row r="285" spans="1:12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</row>
    <row r="286" spans="1:12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</row>
    <row r="287" spans="1:12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</row>
    <row r="288" spans="1:12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</row>
    <row r="289" spans="1:12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</row>
    <row r="290" spans="1:12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</row>
    <row r="291" spans="1:12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</row>
    <row r="292" spans="1:12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</row>
    <row r="293" spans="1:12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</row>
    <row r="294" spans="1:12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</row>
    <row r="295" spans="1:12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</row>
    <row r="296" spans="1:12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</row>
    <row r="297" spans="1:12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</row>
    <row r="298" spans="1:12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</row>
    <row r="299" spans="1:12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</row>
    <row r="300" spans="1:12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</row>
    <row r="301" spans="1:12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</row>
    <row r="302" spans="1:12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</row>
    <row r="303" spans="1:12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</row>
    <row r="304" spans="1:12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</row>
    <row r="305" spans="1:12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</row>
    <row r="306" spans="1:12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</row>
    <row r="307" spans="1:12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</row>
    <row r="308" spans="1:12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</row>
    <row r="309" spans="1:12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</row>
    <row r="310" spans="1:12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</row>
    <row r="311" spans="1:12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</row>
    <row r="312" spans="1:12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</row>
    <row r="313" spans="1:12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</row>
    <row r="314" spans="1:12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</row>
    <row r="315" spans="1:12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</row>
    <row r="316" spans="1:12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</row>
    <row r="317" spans="1:12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</row>
    <row r="318" spans="1:12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</row>
    <row r="319" spans="1:12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</row>
    <row r="320" spans="1:12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</row>
    <row r="321" spans="1:12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</row>
    <row r="322" spans="1:12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</row>
    <row r="323" spans="1:12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</row>
    <row r="324" spans="1:12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</row>
    <row r="325" spans="1:12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</row>
    <row r="326" spans="1:12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</row>
    <row r="327" spans="1:12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</row>
    <row r="328" spans="1:12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</row>
    <row r="329" spans="1:12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</row>
    <row r="330" spans="1:12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</row>
    <row r="331" spans="1:12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</row>
    <row r="332" spans="1:12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</row>
    <row r="333" spans="1:12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</row>
    <row r="334" spans="1:12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</row>
    <row r="335" spans="1:12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</row>
    <row r="336" spans="1:12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</row>
    <row r="337" spans="1:12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</row>
    <row r="338" spans="1:12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</row>
    <row r="339" spans="1:12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</row>
    <row r="340" spans="1:12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</row>
    <row r="341" spans="1:12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</row>
    <row r="342" spans="1:12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</row>
    <row r="343" spans="1:12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</row>
    <row r="344" spans="1:12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</row>
    <row r="345" spans="1:12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</row>
    <row r="346" spans="1:12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</row>
    <row r="347" spans="1:12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</row>
    <row r="348" spans="1:12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</row>
    <row r="349" spans="1:12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</row>
    <row r="350" spans="1:12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</row>
    <row r="351" spans="1:12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</row>
    <row r="352" spans="1:12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</row>
    <row r="353" spans="1:12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</row>
    <row r="354" spans="1:12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</row>
    <row r="355" spans="1:12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</row>
    <row r="356" spans="1:12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</row>
    <row r="357" spans="1:12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</row>
    <row r="358" spans="1:12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</row>
    <row r="359" spans="1:12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</row>
    <row r="360" spans="1:12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</row>
    <row r="361" spans="1:12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</row>
    <row r="362" spans="1:12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</row>
    <row r="363" spans="1:12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</row>
    <row r="364" spans="1:12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</row>
    <row r="365" spans="1:12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</row>
    <row r="366" spans="1:12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</row>
    <row r="367" spans="1:12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</row>
    <row r="368" spans="1:12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</row>
    <row r="369" spans="1:12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</row>
    <row r="370" spans="1:12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</row>
    <row r="371" spans="1:12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</row>
    <row r="372" spans="1:12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</row>
    <row r="373" spans="1:12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</row>
    <row r="374" spans="1:12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</row>
    <row r="375" spans="1:12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</row>
    <row r="376" spans="1:12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</row>
    <row r="377" spans="1:12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</row>
    <row r="378" spans="1:12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</row>
    <row r="379" spans="1:12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</row>
    <row r="380" spans="1:12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</row>
    <row r="381" spans="1:12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</row>
    <row r="382" spans="1:12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</row>
    <row r="383" spans="1:12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</row>
    <row r="384" spans="1:12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</row>
    <row r="385" spans="1:12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</row>
    <row r="386" spans="1:12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</row>
    <row r="387" spans="1:12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</row>
    <row r="388" spans="1:12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</row>
  </sheetData>
  <sheetProtection selectLockedCells="1" selectUnlockedCells="1"/>
  <mergeCells count="17">
    <mergeCell ref="B1:L1"/>
    <mergeCell ref="B2:L2"/>
    <mergeCell ref="B3:L3"/>
    <mergeCell ref="B4:L4"/>
    <mergeCell ref="B5:L5"/>
    <mergeCell ref="B7:L7"/>
    <mergeCell ref="B8:L8"/>
    <mergeCell ref="B9:L9"/>
    <mergeCell ref="B10:L10"/>
    <mergeCell ref="B11:L11"/>
    <mergeCell ref="A13:L13"/>
    <mergeCell ref="A14:L14"/>
    <mergeCell ref="A15:L15"/>
    <mergeCell ref="F16:L16"/>
    <mergeCell ref="A258:B258"/>
    <mergeCell ref="A259:B259"/>
    <mergeCell ref="A260:L260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0" sqref="A10"/>
    </sheetView>
  </sheetViews>
  <sheetFormatPr defaultColWidth="9.00390625" defaultRowHeight="12.75"/>
  <cols>
    <col min="1" max="1" width="9.75390625" style="0" customWidth="1"/>
    <col min="3" max="3" width="9.75390625" style="0" customWidth="1"/>
    <col min="4" max="4" width="43.875" style="0" customWidth="1"/>
    <col min="5" max="5" width="13.375" style="0" customWidth="1"/>
  </cols>
  <sheetData>
    <row r="1" spans="4:5" ht="18.75" customHeight="1">
      <c r="D1" s="3" t="s">
        <v>516</v>
      </c>
      <c r="E1" s="3"/>
    </row>
    <row r="2" spans="1:5" ht="12.75">
      <c r="A2" s="3" t="s">
        <v>1</v>
      </c>
      <c r="B2" s="3"/>
      <c r="C2" s="3"/>
      <c r="D2" s="3"/>
      <c r="E2" s="3"/>
    </row>
    <row r="3" spans="1:5" ht="12.75">
      <c r="A3" s="3" t="s">
        <v>2</v>
      </c>
      <c r="B3" s="3"/>
      <c r="C3" s="3"/>
      <c r="D3" s="3"/>
      <c r="E3" s="3"/>
    </row>
    <row r="4" spans="1:5" ht="12.75">
      <c r="A4" s="3" t="s">
        <v>3</v>
      </c>
      <c r="B4" s="3"/>
      <c r="C4" s="3"/>
      <c r="D4" s="3"/>
      <c r="E4" s="3"/>
    </row>
    <row r="5" spans="1:5" ht="12.75">
      <c r="A5" s="3" t="s">
        <v>4</v>
      </c>
      <c r="B5" s="3"/>
      <c r="C5" s="3"/>
      <c r="D5" s="3"/>
      <c r="E5" s="3"/>
    </row>
    <row r="6" ht="19.5" customHeight="1"/>
    <row r="7" spans="4:5" ht="16.5" customHeight="1">
      <c r="D7" s="3" t="s">
        <v>551</v>
      </c>
      <c r="E7" s="3"/>
    </row>
    <row r="8" spans="1:5" ht="15.75" customHeight="1">
      <c r="A8" s="3" t="s">
        <v>1</v>
      </c>
      <c r="B8" s="3"/>
      <c r="C8" s="3"/>
      <c r="D8" s="3"/>
      <c r="E8" s="3"/>
    </row>
    <row r="9" spans="1:5" ht="12.75">
      <c r="A9" s="3" t="s">
        <v>2</v>
      </c>
      <c r="B9" s="3"/>
      <c r="C9" s="3"/>
      <c r="D9" s="3"/>
      <c r="E9" s="3"/>
    </row>
    <row r="10" spans="1:5" ht="12.75">
      <c r="A10" s="3" t="s">
        <v>3</v>
      </c>
      <c r="B10" s="3"/>
      <c r="C10" s="3"/>
      <c r="D10" s="3"/>
      <c r="E10" s="3"/>
    </row>
    <row r="11" spans="1:5" ht="12.75">
      <c r="A11" s="3" t="s">
        <v>6</v>
      </c>
      <c r="B11" s="3"/>
      <c r="C11" s="3"/>
      <c r="D11" s="3"/>
      <c r="E11" s="3"/>
    </row>
    <row r="12" spans="1:5" ht="13.5" customHeight="1">
      <c r="A12" s="4"/>
      <c r="B12" s="4"/>
      <c r="C12" s="4"/>
      <c r="D12" s="4"/>
      <c r="E12" s="4"/>
    </row>
    <row r="13" spans="1:5" ht="23.25" customHeight="1">
      <c r="A13" s="130" t="s">
        <v>552</v>
      </c>
      <c r="B13" s="130"/>
      <c r="C13" s="130"/>
      <c r="D13" s="130"/>
      <c r="E13" s="130"/>
    </row>
    <row r="14" spans="1:5" ht="27" customHeight="1">
      <c r="A14" s="61" t="s">
        <v>553</v>
      </c>
      <c r="B14" s="61"/>
      <c r="C14" s="61"/>
      <c r="D14" s="61"/>
      <c r="E14" s="61"/>
    </row>
    <row r="15" spans="1:5" ht="24" customHeight="1">
      <c r="A15" s="61" t="s">
        <v>554</v>
      </c>
      <c r="B15" s="61"/>
      <c r="C15" s="61"/>
      <c r="D15" s="61"/>
      <c r="E15" s="61"/>
    </row>
    <row r="16" spans="1:5" ht="22.5" customHeight="1">
      <c r="A16" s="130" t="s">
        <v>555</v>
      </c>
      <c r="B16" s="130"/>
      <c r="C16" s="130"/>
      <c r="D16" s="130"/>
      <c r="E16" s="130"/>
    </row>
    <row r="17" spans="1:5" ht="18" customHeight="1">
      <c r="A17" s="144"/>
      <c r="B17" s="144"/>
      <c r="C17" s="144"/>
      <c r="D17" s="41" t="s">
        <v>556</v>
      </c>
      <c r="E17" s="41"/>
    </row>
    <row r="18" spans="1:5" ht="35.25" customHeight="1">
      <c r="A18" s="145" t="s">
        <v>557</v>
      </c>
      <c r="B18" s="145"/>
      <c r="C18" s="145"/>
      <c r="D18" s="146" t="s">
        <v>558</v>
      </c>
      <c r="E18" s="145" t="s">
        <v>12</v>
      </c>
    </row>
    <row r="19" spans="1:5" ht="36.75" customHeight="1">
      <c r="A19" s="12" t="s">
        <v>559</v>
      </c>
      <c r="B19" s="12"/>
      <c r="C19" s="12"/>
      <c r="D19" s="107" t="s">
        <v>560</v>
      </c>
      <c r="E19" s="66">
        <f>SUM(E25+E20)</f>
        <v>9838.299999999988</v>
      </c>
    </row>
    <row r="20" spans="1:5" ht="39.75" customHeight="1">
      <c r="A20" s="147" t="s">
        <v>561</v>
      </c>
      <c r="B20" s="147"/>
      <c r="C20" s="147"/>
      <c r="D20" s="107" t="s">
        <v>562</v>
      </c>
      <c r="E20" s="73">
        <f>SUM(E21-E23)</f>
        <v>-6000</v>
      </c>
    </row>
    <row r="21" spans="1:5" ht="47.25" customHeight="1" hidden="1">
      <c r="A21" s="148" t="s">
        <v>563</v>
      </c>
      <c r="B21" s="148"/>
      <c r="C21" s="148"/>
      <c r="D21" s="75" t="s">
        <v>564</v>
      </c>
      <c r="E21" s="73">
        <f>SUM(E22)</f>
        <v>0</v>
      </c>
    </row>
    <row r="22" spans="1:5" ht="47.25" customHeight="1" hidden="1">
      <c r="A22" s="148" t="s">
        <v>565</v>
      </c>
      <c r="B22" s="148"/>
      <c r="C22" s="148"/>
      <c r="D22" s="75" t="s">
        <v>566</v>
      </c>
      <c r="E22" s="73">
        <v>0</v>
      </c>
    </row>
    <row r="23" spans="1:5" ht="51.75" customHeight="1">
      <c r="A23" s="148" t="s">
        <v>567</v>
      </c>
      <c r="B23" s="148"/>
      <c r="C23" s="148"/>
      <c r="D23" s="75" t="s">
        <v>568</v>
      </c>
      <c r="E23" s="73">
        <f>SUM(E24)</f>
        <v>6000</v>
      </c>
    </row>
    <row r="24" spans="1:5" ht="63" customHeight="1">
      <c r="A24" s="148" t="s">
        <v>569</v>
      </c>
      <c r="B24" s="148"/>
      <c r="C24" s="148"/>
      <c r="D24" s="75" t="s">
        <v>570</v>
      </c>
      <c r="E24" s="73">
        <v>6000</v>
      </c>
    </row>
    <row r="25" spans="1:5" ht="35.25" customHeight="1">
      <c r="A25" s="149" t="s">
        <v>571</v>
      </c>
      <c r="B25" s="149"/>
      <c r="C25" s="149"/>
      <c r="D25" s="107" t="s">
        <v>572</v>
      </c>
      <c r="E25" s="73">
        <f>SUM(E30-E26)</f>
        <v>15838.299999999988</v>
      </c>
    </row>
    <row r="26" spans="1:5" ht="21" customHeight="1">
      <c r="A26" s="150" t="s">
        <v>573</v>
      </c>
      <c r="B26" s="150"/>
      <c r="C26" s="150"/>
      <c r="D26" s="75" t="s">
        <v>574</v>
      </c>
      <c r="E26" s="73">
        <f>SUM(E27)</f>
        <v>207611.5</v>
      </c>
    </row>
    <row r="27" spans="1:5" ht="31.5" customHeight="1">
      <c r="A27" s="150" t="s">
        <v>575</v>
      </c>
      <c r="B27" s="150"/>
      <c r="C27" s="150"/>
      <c r="D27" s="75" t="s">
        <v>576</v>
      </c>
      <c r="E27" s="73">
        <f>SUM(E28)</f>
        <v>207611.5</v>
      </c>
    </row>
    <row r="28" spans="1:5" ht="34.5" customHeight="1">
      <c r="A28" s="150" t="s">
        <v>577</v>
      </c>
      <c r="B28" s="150"/>
      <c r="C28" s="150"/>
      <c r="D28" s="75" t="s">
        <v>578</v>
      </c>
      <c r="E28" s="73">
        <f>SUM(E29)</f>
        <v>207611.5</v>
      </c>
    </row>
    <row r="29" spans="1:5" ht="30.75" customHeight="1">
      <c r="A29" s="150" t="s">
        <v>579</v>
      </c>
      <c r="B29" s="150"/>
      <c r="C29" s="150"/>
      <c r="D29" s="75" t="s">
        <v>580</v>
      </c>
      <c r="E29" s="68">
        <v>207611.5</v>
      </c>
    </row>
    <row r="30" spans="1:5" ht="24" customHeight="1">
      <c r="A30" s="150" t="s">
        <v>581</v>
      </c>
      <c r="B30" s="150"/>
      <c r="C30" s="150"/>
      <c r="D30" s="75" t="s">
        <v>582</v>
      </c>
      <c r="E30" s="73">
        <f>SUM(E31)</f>
        <v>223449.8</v>
      </c>
    </row>
    <row r="31" spans="1:5" ht="33" customHeight="1">
      <c r="A31" s="150" t="s">
        <v>583</v>
      </c>
      <c r="B31" s="150"/>
      <c r="C31" s="150"/>
      <c r="D31" s="75" t="s">
        <v>584</v>
      </c>
      <c r="E31" s="73">
        <f>SUM(E32)</f>
        <v>223449.8</v>
      </c>
    </row>
    <row r="32" spans="1:5" ht="31.5" customHeight="1">
      <c r="A32" s="150" t="s">
        <v>585</v>
      </c>
      <c r="B32" s="150"/>
      <c r="C32" s="150"/>
      <c r="D32" s="75" t="s">
        <v>586</v>
      </c>
      <c r="E32" s="73">
        <f>SUM(E33)</f>
        <v>223449.8</v>
      </c>
    </row>
    <row r="33" spans="1:5" ht="31.5" customHeight="1">
      <c r="A33" s="150" t="s">
        <v>587</v>
      </c>
      <c r="B33" s="150"/>
      <c r="C33" s="150"/>
      <c r="D33" s="75" t="s">
        <v>588</v>
      </c>
      <c r="E33" s="73">
        <v>223449.8</v>
      </c>
    </row>
    <row r="34" spans="1:5" ht="15.75" customHeight="1">
      <c r="A34" s="72"/>
      <c r="B34" s="72"/>
      <c r="C34" s="72"/>
      <c r="D34" s="151"/>
      <c r="E34" s="152"/>
    </row>
    <row r="35" spans="1:5" ht="15.75" customHeight="1">
      <c r="A35" s="72"/>
      <c r="B35" s="72"/>
      <c r="C35" s="72"/>
      <c r="D35" s="151"/>
      <c r="E35" s="79"/>
    </row>
    <row r="36" spans="1:5" ht="18.75" customHeight="1">
      <c r="A36" s="153" t="s">
        <v>142</v>
      </c>
      <c r="B36" s="153"/>
      <c r="C36" s="153"/>
      <c r="D36" s="153"/>
      <c r="E36" s="79"/>
    </row>
    <row r="37" spans="1:5" ht="18.75" customHeight="1">
      <c r="A37" s="89" t="s">
        <v>514</v>
      </c>
      <c r="B37" s="89"/>
      <c r="C37" s="89"/>
      <c r="D37" s="89"/>
      <c r="E37" s="154"/>
    </row>
    <row r="38" spans="1:5" ht="18.75" customHeight="1">
      <c r="A38" s="89" t="s">
        <v>550</v>
      </c>
      <c r="B38" s="89"/>
      <c r="C38" s="89"/>
      <c r="D38" s="89"/>
      <c r="E38" s="89"/>
    </row>
    <row r="39" spans="1:5" ht="12.75">
      <c r="A39" s="79"/>
      <c r="B39" s="79"/>
      <c r="C39" s="79"/>
      <c r="D39" s="79"/>
      <c r="E39" s="79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E38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J12" sqref="J12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6.625" style="0" customWidth="1"/>
    <col min="4" max="4" width="60.00390625" style="0" customWidth="1"/>
    <col min="5" max="5" width="11.875" style="0" customWidth="1"/>
  </cols>
  <sheetData>
    <row r="1" spans="4:5" ht="18.75" customHeight="1">
      <c r="D1" s="3" t="s">
        <v>551</v>
      </c>
      <c r="E1" s="3"/>
    </row>
    <row r="2" spans="1:5" ht="12.75">
      <c r="A2" s="3" t="s">
        <v>1</v>
      </c>
      <c r="B2" s="3"/>
      <c r="C2" s="3"/>
      <c r="D2" s="3"/>
      <c r="E2" s="3"/>
    </row>
    <row r="3" spans="1:5" ht="12.75">
      <c r="A3" s="3" t="s">
        <v>2</v>
      </c>
      <c r="B3" s="3"/>
      <c r="C3" s="3"/>
      <c r="D3" s="3"/>
      <c r="E3" s="3"/>
    </row>
    <row r="4" spans="1:5" ht="12.75">
      <c r="A4" s="3" t="s">
        <v>3</v>
      </c>
      <c r="B4" s="3"/>
      <c r="C4" s="3"/>
      <c r="D4" s="3"/>
      <c r="E4" s="3"/>
    </row>
    <row r="5" spans="1:5" ht="12.75">
      <c r="A5" s="3" t="s">
        <v>4</v>
      </c>
      <c r="B5" s="3"/>
      <c r="C5" s="3"/>
      <c r="D5" s="3"/>
      <c r="E5" s="3"/>
    </row>
    <row r="6" ht="12" customHeight="1"/>
    <row r="7" spans="4:5" ht="18.75" customHeight="1">
      <c r="D7" s="3" t="s">
        <v>589</v>
      </c>
      <c r="E7" s="3"/>
    </row>
    <row r="8" spans="1:5" ht="12.75">
      <c r="A8" s="3" t="s">
        <v>1</v>
      </c>
      <c r="B8" s="3"/>
      <c r="C8" s="3"/>
      <c r="D8" s="3"/>
      <c r="E8" s="3"/>
    </row>
    <row r="9" spans="1:5" ht="12.75">
      <c r="A9" s="3" t="s">
        <v>2</v>
      </c>
      <c r="B9" s="3"/>
      <c r="C9" s="3"/>
      <c r="D9" s="3"/>
      <c r="E9" s="3"/>
    </row>
    <row r="10" spans="1:5" ht="12.75">
      <c r="A10" s="3" t="s">
        <v>3</v>
      </c>
      <c r="B10" s="3"/>
      <c r="C10" s="3"/>
      <c r="D10" s="3"/>
      <c r="E10" s="3"/>
    </row>
    <row r="11" spans="1:5" ht="12.75">
      <c r="A11" s="3" t="s">
        <v>6</v>
      </c>
      <c r="B11" s="3"/>
      <c r="C11" s="3"/>
      <c r="D11" s="3"/>
      <c r="E11" s="3"/>
    </row>
    <row r="12" spans="1:5" ht="12.75">
      <c r="A12" s="4"/>
      <c r="B12" s="4"/>
      <c r="C12" s="4"/>
      <c r="D12" s="4"/>
      <c r="E12" s="4"/>
    </row>
    <row r="13" spans="1:5" ht="21.75" customHeight="1">
      <c r="A13" s="130" t="s">
        <v>590</v>
      </c>
      <c r="B13" s="130"/>
      <c r="C13" s="130"/>
      <c r="D13" s="130"/>
      <c r="E13" s="130"/>
    </row>
    <row r="14" spans="1:5" ht="18.75" customHeight="1">
      <c r="A14" s="130" t="s">
        <v>591</v>
      </c>
      <c r="B14" s="130"/>
      <c r="C14" s="130"/>
      <c r="D14" s="130"/>
      <c r="E14" s="130"/>
    </row>
    <row r="15" spans="1:5" ht="18.75" customHeight="1">
      <c r="A15" s="130" t="s">
        <v>592</v>
      </c>
      <c r="B15" s="130"/>
      <c r="C15" s="130"/>
      <c r="D15" s="130"/>
      <c r="E15" s="130"/>
    </row>
    <row r="16" spans="1:5" ht="18.75" customHeight="1">
      <c r="A16" s="130" t="s">
        <v>593</v>
      </c>
      <c r="B16" s="130"/>
      <c r="C16" s="130"/>
      <c r="D16" s="130"/>
      <c r="E16" s="130"/>
    </row>
    <row r="17" spans="1:5" ht="18.75" customHeight="1">
      <c r="A17" s="130" t="s">
        <v>594</v>
      </c>
      <c r="B17" s="130"/>
      <c r="C17" s="130"/>
      <c r="D17" s="130"/>
      <c r="E17" s="130"/>
    </row>
    <row r="18" spans="1:5" ht="12.75" customHeight="1">
      <c r="A18" s="144"/>
      <c r="B18" s="144"/>
      <c r="C18" s="144"/>
      <c r="D18" s="155" t="s">
        <v>556</v>
      </c>
      <c r="E18" s="155"/>
    </row>
    <row r="19" spans="1:5" ht="16.5" customHeight="1">
      <c r="A19" s="156" t="s">
        <v>557</v>
      </c>
      <c r="B19" s="156"/>
      <c r="C19" s="156"/>
      <c r="D19" s="157" t="s">
        <v>595</v>
      </c>
      <c r="E19" s="156" t="s">
        <v>12</v>
      </c>
    </row>
    <row r="20" spans="1:5" ht="15.75" customHeight="1">
      <c r="A20" s="158"/>
      <c r="B20" s="158"/>
      <c r="C20" s="158"/>
      <c r="D20" s="159"/>
      <c r="E20" s="19"/>
    </row>
    <row r="21" spans="1:5" ht="17.25" customHeight="1">
      <c r="A21" s="160"/>
      <c r="B21" s="160"/>
      <c r="C21" s="160"/>
      <c r="D21" s="9" t="s">
        <v>596</v>
      </c>
      <c r="E21" s="161">
        <f>SUM(E22:E36)</f>
        <v>196926.6</v>
      </c>
    </row>
    <row r="22" spans="1:5" ht="18.75" customHeight="1">
      <c r="A22" s="158" t="s">
        <v>258</v>
      </c>
      <c r="B22" s="158"/>
      <c r="C22" s="158"/>
      <c r="D22" s="75" t="s">
        <v>257</v>
      </c>
      <c r="E22" s="162">
        <v>23592.9</v>
      </c>
    </row>
    <row r="23" spans="1:5" ht="34.5" customHeight="1">
      <c r="A23" s="158" t="s">
        <v>285</v>
      </c>
      <c r="B23" s="158"/>
      <c r="C23" s="158"/>
      <c r="D23" s="26" t="s">
        <v>284</v>
      </c>
      <c r="E23" s="162">
        <v>3710.9</v>
      </c>
    </row>
    <row r="24" spans="1:5" ht="32.25" customHeight="1">
      <c r="A24" s="158" t="s">
        <v>298</v>
      </c>
      <c r="B24" s="158"/>
      <c r="C24" s="158"/>
      <c r="D24" s="26" t="s">
        <v>297</v>
      </c>
      <c r="E24" s="162">
        <v>3940.6</v>
      </c>
    </row>
    <row r="25" spans="1:5" ht="20.25" customHeight="1">
      <c r="A25" s="158" t="s">
        <v>335</v>
      </c>
      <c r="B25" s="158"/>
      <c r="C25" s="158"/>
      <c r="D25" s="26" t="s">
        <v>334</v>
      </c>
      <c r="E25" s="162">
        <v>47032.9</v>
      </c>
    </row>
    <row r="26" spans="1:5" ht="32.25" customHeight="1">
      <c r="A26" s="158" t="s">
        <v>352</v>
      </c>
      <c r="B26" s="158"/>
      <c r="C26" s="158"/>
      <c r="D26" s="26" t="s">
        <v>351</v>
      </c>
      <c r="E26" s="162">
        <v>646</v>
      </c>
    </row>
    <row r="27" spans="1:5" ht="30.75" customHeight="1">
      <c r="A27" s="158" t="s">
        <v>358</v>
      </c>
      <c r="B27" s="158"/>
      <c r="C27" s="158"/>
      <c r="D27" s="138" t="s">
        <v>357</v>
      </c>
      <c r="E27" s="162">
        <v>80</v>
      </c>
    </row>
    <row r="28" spans="1:5" ht="31.5" customHeight="1">
      <c r="A28" s="158" t="s">
        <v>369</v>
      </c>
      <c r="B28" s="158"/>
      <c r="C28" s="158"/>
      <c r="D28" s="26" t="s">
        <v>368</v>
      </c>
      <c r="E28" s="162">
        <v>1064.9</v>
      </c>
    </row>
    <row r="29" spans="1:5" ht="30.75" customHeight="1">
      <c r="A29" s="158" t="s">
        <v>597</v>
      </c>
      <c r="B29" s="158"/>
      <c r="C29" s="158"/>
      <c r="D29" s="26" t="s">
        <v>382</v>
      </c>
      <c r="E29" s="162">
        <v>15259</v>
      </c>
    </row>
    <row r="30" spans="1:5" ht="36.75" customHeight="1">
      <c r="A30" s="158" t="s">
        <v>598</v>
      </c>
      <c r="B30" s="158"/>
      <c r="C30" s="158"/>
      <c r="D30" s="26" t="s">
        <v>400</v>
      </c>
      <c r="E30" s="162">
        <v>29105.6</v>
      </c>
    </row>
    <row r="31" spans="1:5" ht="36" customHeight="1">
      <c r="A31" s="158" t="s">
        <v>418</v>
      </c>
      <c r="B31" s="158"/>
      <c r="C31" s="158"/>
      <c r="D31" s="26" t="s">
        <v>417</v>
      </c>
      <c r="E31" s="162">
        <v>1368</v>
      </c>
    </row>
    <row r="32" spans="1:5" ht="18.75" customHeight="1">
      <c r="A32" s="158" t="s">
        <v>425</v>
      </c>
      <c r="B32" s="158"/>
      <c r="C32" s="158"/>
      <c r="D32" s="26" t="s">
        <v>424</v>
      </c>
      <c r="E32" s="162">
        <v>51788.9</v>
      </c>
    </row>
    <row r="33" spans="1:5" ht="46.5" customHeight="1">
      <c r="A33" s="158" t="s">
        <v>446</v>
      </c>
      <c r="B33" s="158"/>
      <c r="C33" s="158"/>
      <c r="D33" s="26" t="s">
        <v>445</v>
      </c>
      <c r="E33" s="162">
        <v>1843.7</v>
      </c>
    </row>
    <row r="34" spans="1:5" ht="30.75" customHeight="1">
      <c r="A34" s="158" t="s">
        <v>460</v>
      </c>
      <c r="B34" s="158"/>
      <c r="C34" s="158"/>
      <c r="D34" s="120" t="s">
        <v>459</v>
      </c>
      <c r="E34" s="162">
        <v>4193.6</v>
      </c>
    </row>
    <row r="35" spans="1:5" ht="35.25" customHeight="1">
      <c r="A35" s="158" t="s">
        <v>482</v>
      </c>
      <c r="B35" s="158"/>
      <c r="C35" s="158"/>
      <c r="D35" s="26" t="s">
        <v>481</v>
      </c>
      <c r="E35" s="162">
        <v>12719.6</v>
      </c>
    </row>
    <row r="36" spans="1:5" ht="33.75" customHeight="1">
      <c r="A36" s="158" t="s">
        <v>501</v>
      </c>
      <c r="B36" s="158"/>
      <c r="C36" s="158"/>
      <c r="D36" s="26" t="s">
        <v>500</v>
      </c>
      <c r="E36" s="162">
        <v>580</v>
      </c>
    </row>
    <row r="37" spans="1:5" ht="35.25" customHeight="1" hidden="1">
      <c r="A37" s="163"/>
      <c r="B37" s="163"/>
      <c r="C37" s="163"/>
      <c r="D37" s="26"/>
      <c r="E37" s="162"/>
    </row>
    <row r="38" spans="1:5" ht="35.25" customHeight="1" hidden="1">
      <c r="A38" s="163"/>
      <c r="B38" s="163"/>
      <c r="C38" s="163"/>
      <c r="D38" s="26"/>
      <c r="E38" s="162"/>
    </row>
    <row r="39" spans="1:5" ht="35.25" customHeight="1" hidden="1">
      <c r="A39" s="163"/>
      <c r="B39" s="163"/>
      <c r="C39" s="163"/>
      <c r="D39" s="26"/>
      <c r="E39" s="162"/>
    </row>
    <row r="40" spans="1:5" ht="35.25" customHeight="1" hidden="1">
      <c r="A40" s="163"/>
      <c r="B40" s="163"/>
      <c r="C40" s="163"/>
      <c r="D40" s="26"/>
      <c r="E40" s="162"/>
    </row>
    <row r="41" spans="1:5" ht="35.25" customHeight="1" hidden="1">
      <c r="A41" s="163"/>
      <c r="B41" s="163"/>
      <c r="C41" s="163"/>
      <c r="D41" s="26"/>
      <c r="E41" s="162"/>
    </row>
    <row r="42" spans="1:5" ht="35.25" customHeight="1" hidden="1">
      <c r="A42" s="163"/>
      <c r="B42" s="163"/>
      <c r="C42" s="163"/>
      <c r="D42" s="26"/>
      <c r="E42" s="162"/>
    </row>
    <row r="43" spans="1:5" ht="35.25" customHeight="1" hidden="1">
      <c r="A43" s="163"/>
      <c r="B43" s="163"/>
      <c r="C43" s="163"/>
      <c r="D43" s="26"/>
      <c r="E43" s="162"/>
    </row>
    <row r="44" spans="1:5" ht="12.75">
      <c r="A44" s="163"/>
      <c r="B44" s="163"/>
      <c r="C44" s="163"/>
      <c r="D44" s="56"/>
      <c r="E44" s="163"/>
    </row>
    <row r="45" spans="1:5" ht="12.75">
      <c r="A45" s="57"/>
      <c r="B45" s="57"/>
      <c r="C45" s="57"/>
      <c r="D45" s="56"/>
      <c r="E45" s="57"/>
    </row>
    <row r="46" spans="1:5" ht="18.75" customHeight="1">
      <c r="A46" s="153" t="s">
        <v>142</v>
      </c>
      <c r="B46" s="153"/>
      <c r="C46" s="153"/>
      <c r="D46" s="153"/>
      <c r="E46" s="79"/>
    </row>
    <row r="47" spans="1:5" ht="18.75" customHeight="1">
      <c r="A47" s="89" t="s">
        <v>514</v>
      </c>
      <c r="B47" s="89"/>
      <c r="C47" s="89"/>
      <c r="D47" s="89"/>
      <c r="E47" s="154"/>
    </row>
    <row r="48" spans="1:5" ht="18.75" customHeight="1">
      <c r="A48" s="89" t="s">
        <v>599</v>
      </c>
      <c r="B48" s="89"/>
      <c r="C48" s="89"/>
      <c r="D48" s="89"/>
      <c r="E48" s="89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A17:E17"/>
    <mergeCell ref="D18:E18"/>
    <mergeCell ref="A19:C19"/>
    <mergeCell ref="A20:C20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6:D46"/>
    <mergeCell ref="A47:D47"/>
    <mergeCell ref="A48:E48"/>
  </mergeCells>
  <printOptions/>
  <pageMargins left="1.18125" right="0.39375" top="0.39375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J13" sqref="J13"/>
    </sheetView>
  </sheetViews>
  <sheetFormatPr defaultColWidth="9.00390625" defaultRowHeight="12.75"/>
  <cols>
    <col min="1" max="1" width="7.25390625" style="0" customWidth="1"/>
    <col min="5" max="5" width="43.125" style="0" customWidth="1"/>
  </cols>
  <sheetData>
    <row r="1" spans="1:6" ht="18.75" customHeight="1">
      <c r="A1" s="164"/>
      <c r="B1" s="1"/>
      <c r="C1" s="2" t="s">
        <v>589</v>
      </c>
      <c r="D1" s="2"/>
      <c r="E1" s="2"/>
      <c r="F1" s="2"/>
    </row>
    <row r="2" spans="1:6" ht="12.75">
      <c r="A2" s="164"/>
      <c r="B2" s="3" t="s">
        <v>1</v>
      </c>
      <c r="C2" s="3"/>
      <c r="D2" s="3"/>
      <c r="E2" s="3"/>
      <c r="F2" s="3"/>
    </row>
    <row r="3" spans="1:6" ht="12.75">
      <c r="A3" s="164"/>
      <c r="B3" s="3" t="s">
        <v>2</v>
      </c>
      <c r="C3" s="3"/>
      <c r="D3" s="3"/>
      <c r="E3" s="3"/>
      <c r="F3" s="3"/>
    </row>
    <row r="4" spans="1:6" ht="12.75">
      <c r="A4" s="164"/>
      <c r="B4" s="3" t="s">
        <v>3</v>
      </c>
      <c r="C4" s="3"/>
      <c r="D4" s="3"/>
      <c r="E4" s="3"/>
      <c r="F4" s="3"/>
    </row>
    <row r="5" spans="1:6" ht="12.75">
      <c r="A5" s="164"/>
      <c r="B5" s="3" t="s">
        <v>4</v>
      </c>
      <c r="C5" s="3"/>
      <c r="D5" s="3"/>
      <c r="E5" s="3"/>
      <c r="F5" s="3"/>
    </row>
    <row r="6" spans="1:6" ht="9" customHeight="1">
      <c r="A6" s="164"/>
      <c r="B6" s="4"/>
      <c r="C6" s="4"/>
      <c r="D6" s="4"/>
      <c r="E6" s="4"/>
      <c r="F6" s="4"/>
    </row>
    <row r="7" spans="1:6" ht="18.75" customHeight="1">
      <c r="A7" s="164"/>
      <c r="B7" s="116"/>
      <c r="C7" s="116"/>
      <c r="D7" s="116"/>
      <c r="E7" s="97" t="s">
        <v>600</v>
      </c>
      <c r="F7" s="97"/>
    </row>
    <row r="8" spans="1:6" ht="12.75">
      <c r="A8" s="164"/>
      <c r="B8" s="97" t="s">
        <v>1</v>
      </c>
      <c r="C8" s="97"/>
      <c r="D8" s="97"/>
      <c r="E8" s="97"/>
      <c r="F8" s="97"/>
    </row>
    <row r="9" spans="1:6" ht="12.75">
      <c r="A9" s="164"/>
      <c r="B9" s="97" t="s">
        <v>2</v>
      </c>
      <c r="C9" s="97"/>
      <c r="D9" s="97"/>
      <c r="E9" s="97"/>
      <c r="F9" s="97"/>
    </row>
    <row r="10" spans="1:6" ht="12.75">
      <c r="A10" s="164"/>
      <c r="B10" s="97" t="s">
        <v>3</v>
      </c>
      <c r="C10" s="97"/>
      <c r="D10" s="97"/>
      <c r="E10" s="97"/>
      <c r="F10" s="97"/>
    </row>
    <row r="11" spans="1:6" ht="12.75">
      <c r="A11" s="164"/>
      <c r="B11" s="97" t="s">
        <v>6</v>
      </c>
      <c r="C11" s="97"/>
      <c r="D11" s="97"/>
      <c r="E11" s="97"/>
      <c r="F11" s="97"/>
    </row>
    <row r="12" spans="1:6" ht="12.75">
      <c r="A12" s="164"/>
      <c r="B12" s="165"/>
      <c r="C12" s="165"/>
      <c r="D12" s="165"/>
      <c r="E12" s="165"/>
      <c r="F12" s="165"/>
    </row>
    <row r="13" spans="1:6" ht="55.5" customHeight="1">
      <c r="A13" s="166" t="s">
        <v>601</v>
      </c>
      <c r="B13" s="166"/>
      <c r="C13" s="166"/>
      <c r="D13" s="166"/>
      <c r="E13" s="166"/>
      <c r="F13" s="166"/>
    </row>
    <row r="14" spans="1:6" ht="10.5" customHeight="1">
      <c r="A14" s="164"/>
      <c r="B14" s="167"/>
      <c r="C14" s="168"/>
      <c r="D14" s="164"/>
      <c r="E14" s="164"/>
      <c r="F14" s="164"/>
    </row>
    <row r="15" spans="1:6" ht="15.75" customHeight="1">
      <c r="A15" s="169" t="s">
        <v>157</v>
      </c>
      <c r="B15" s="170" t="s">
        <v>602</v>
      </c>
      <c r="C15" s="170"/>
      <c r="D15" s="170"/>
      <c r="E15" s="170"/>
      <c r="F15" s="170" t="s">
        <v>603</v>
      </c>
    </row>
    <row r="16" spans="1:6" ht="63.75" customHeight="1">
      <c r="A16" s="171">
        <v>1</v>
      </c>
      <c r="B16" s="172" t="s">
        <v>604</v>
      </c>
      <c r="C16" s="172"/>
      <c r="D16" s="172"/>
      <c r="E16" s="172"/>
      <c r="F16" s="173">
        <v>100</v>
      </c>
    </row>
    <row r="17" spans="1:6" ht="15.75" customHeight="1">
      <c r="A17" s="171">
        <v>2</v>
      </c>
      <c r="B17" s="174" t="s">
        <v>605</v>
      </c>
      <c r="C17" s="174"/>
      <c r="D17" s="174"/>
      <c r="E17" s="174"/>
      <c r="F17" s="171">
        <v>100</v>
      </c>
    </row>
    <row r="18" spans="1:6" ht="32.25" customHeight="1">
      <c r="A18" s="171">
        <v>3</v>
      </c>
      <c r="B18" s="172" t="s">
        <v>606</v>
      </c>
      <c r="C18" s="172"/>
      <c r="D18" s="172"/>
      <c r="E18" s="172"/>
      <c r="F18" s="171">
        <v>100</v>
      </c>
    </row>
    <row r="19" spans="1:6" ht="47.25" customHeight="1">
      <c r="A19" s="171">
        <v>4</v>
      </c>
      <c r="B19" s="175" t="s">
        <v>607</v>
      </c>
      <c r="C19" s="175"/>
      <c r="D19" s="175"/>
      <c r="E19" s="175"/>
      <c r="F19" s="171">
        <v>100</v>
      </c>
    </row>
    <row r="20" spans="1:7" ht="16.5" customHeight="1">
      <c r="A20" s="171">
        <v>5</v>
      </c>
      <c r="B20" s="175" t="s">
        <v>608</v>
      </c>
      <c r="C20" s="175"/>
      <c r="D20" s="175"/>
      <c r="E20" s="175"/>
      <c r="F20" s="171">
        <v>100</v>
      </c>
      <c r="G20" s="164"/>
    </row>
    <row r="21" spans="1:7" ht="15.75" customHeight="1">
      <c r="A21" s="171">
        <v>6</v>
      </c>
      <c r="B21" s="175" t="s">
        <v>609</v>
      </c>
      <c r="C21" s="175"/>
      <c r="D21" s="175"/>
      <c r="E21" s="175"/>
      <c r="F21" s="171">
        <v>100</v>
      </c>
      <c r="G21" s="164"/>
    </row>
    <row r="22" spans="1:7" ht="15.75" customHeight="1">
      <c r="A22" s="171">
        <v>7</v>
      </c>
      <c r="B22" s="175" t="s">
        <v>96</v>
      </c>
      <c r="C22" s="175"/>
      <c r="D22" s="175"/>
      <c r="E22" s="175"/>
      <c r="F22" s="171">
        <v>100</v>
      </c>
      <c r="G22" s="164"/>
    </row>
    <row r="23" spans="1:7" ht="93" customHeight="1">
      <c r="A23" s="171">
        <v>8</v>
      </c>
      <c r="B23" s="175" t="s">
        <v>610</v>
      </c>
      <c r="C23" s="175"/>
      <c r="D23" s="175"/>
      <c r="E23" s="175"/>
      <c r="F23" s="171">
        <v>50</v>
      </c>
      <c r="G23" s="164"/>
    </row>
    <row r="24" spans="1:7" ht="18.75" customHeight="1">
      <c r="A24" s="176"/>
      <c r="B24" s="177"/>
      <c r="C24" s="178"/>
      <c r="D24" s="178"/>
      <c r="E24" s="178"/>
      <c r="F24" s="176"/>
      <c r="G24" s="164"/>
    </row>
    <row r="25" spans="1:7" ht="16.5" customHeight="1">
      <c r="A25" s="179"/>
      <c r="B25" s="179"/>
      <c r="C25" s="179"/>
      <c r="D25" s="179"/>
      <c r="E25" s="179"/>
      <c r="F25" s="180"/>
      <c r="G25" s="164"/>
    </row>
    <row r="26" spans="1:7" ht="18.75" customHeight="1">
      <c r="A26" s="181" t="s">
        <v>611</v>
      </c>
      <c r="B26" s="181"/>
      <c r="C26" s="182"/>
      <c r="D26" s="182"/>
      <c r="E26" s="182"/>
      <c r="F26" s="182"/>
      <c r="G26" s="182"/>
    </row>
    <row r="27" spans="1:7" ht="18.75" customHeight="1">
      <c r="A27" s="183" t="s">
        <v>612</v>
      </c>
      <c r="B27" s="183"/>
      <c r="C27" s="183"/>
      <c r="D27" s="183"/>
      <c r="E27" s="183"/>
      <c r="F27" s="183"/>
      <c r="G27" s="183"/>
    </row>
    <row r="28" spans="1:7" ht="18.75" customHeight="1">
      <c r="A28" s="183" t="s">
        <v>613</v>
      </c>
      <c r="B28" s="183"/>
      <c r="C28" s="183"/>
      <c r="D28" s="183"/>
      <c r="E28" s="183"/>
      <c r="F28" s="183"/>
      <c r="G28" s="181"/>
    </row>
    <row r="29" spans="1:7" ht="12.75">
      <c r="A29" s="164"/>
      <c r="B29" s="164"/>
      <c r="C29" s="164"/>
      <c r="D29" s="164"/>
      <c r="E29" s="164"/>
      <c r="F29" s="180"/>
      <c r="G29" s="164"/>
    </row>
    <row r="30" spans="1:7" ht="12.75">
      <c r="A30" s="164"/>
      <c r="B30" s="164"/>
      <c r="C30" s="164"/>
      <c r="D30" s="164"/>
      <c r="E30" s="164"/>
      <c r="F30" s="180"/>
      <c r="G30" s="164"/>
    </row>
  </sheetData>
  <sheetProtection selectLockedCells="1" selectUnlockedCells="1"/>
  <mergeCells count="23">
    <mergeCell ref="C1:F1"/>
    <mergeCell ref="B2:F2"/>
    <mergeCell ref="B3:F3"/>
    <mergeCell ref="B4:F4"/>
    <mergeCell ref="B5:F5"/>
    <mergeCell ref="E7:F7"/>
    <mergeCell ref="B8:F8"/>
    <mergeCell ref="B9:F9"/>
    <mergeCell ref="B10:F10"/>
    <mergeCell ref="B11:F11"/>
    <mergeCell ref="A13:F13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6:B26"/>
    <mergeCell ref="A27:G27"/>
    <mergeCell ref="A28:F2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Чухирь</cp:lastModifiedBy>
  <cp:lastPrinted>2015-07-07T12:37:48Z</cp:lastPrinted>
  <dcterms:created xsi:type="dcterms:W3CDTF">2006-11-15T11:51:42Z</dcterms:created>
  <dcterms:modified xsi:type="dcterms:W3CDTF">2015-07-08T05:32:25Z</dcterms:modified>
  <cp:category/>
  <cp:version/>
  <cp:contentType/>
  <cp:contentStatus/>
</cp:coreProperties>
</file>