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5"/>
  </bookViews>
  <sheets>
    <sheet name="прил1 дох" sheetId="1" r:id="rId1"/>
    <sheet name="прил2 межбюд" sheetId="2" r:id="rId2"/>
    <sheet name="прил.3  (Рз, ПР)" sheetId="3" r:id="rId3"/>
    <sheet name=" прил 4 (ЦСР)" sheetId="4" r:id="rId4"/>
    <sheet name="прил 5 ведом" sheetId="5" r:id="rId5"/>
    <sheet name="прил6 источ" sheetId="6" r:id="rId6"/>
  </sheets>
  <definedNames>
    <definedName name="_xlnm.Print_Area" localSheetId="2">'прил.3  (Рз, ПР)'!$A$1:$I$54</definedName>
  </definedNames>
  <calcPr fullCalcOnLoad="1"/>
</workbook>
</file>

<file path=xl/sharedStrings.xml><?xml version="1.0" encoding="utf-8"?>
<sst xmlns="http://schemas.openxmlformats.org/spreadsheetml/2006/main" count="1892" uniqueCount="567">
  <si>
    <t>ПРИЛОЖЕНИЕ № 1</t>
  </si>
  <si>
    <t>к решению Совета</t>
  </si>
  <si>
    <t xml:space="preserve">Усть-Лабинского городского поселения </t>
  </si>
  <si>
    <t>Усть-Лабинского района</t>
  </si>
  <si>
    <t xml:space="preserve">от 30 декабря 2014 года № 1  Протокол № 5 </t>
  </si>
  <si>
    <t>ПРИЛОЖЕНИЕ № 2</t>
  </si>
  <si>
    <t>от 19 декабря 2013 года № 11 Протокол № 51</t>
  </si>
  <si>
    <t>Объем поступлений доходов в бюджет Усть-Лабинского городского поселения Усть-Лабинского района по кодам видов доходов на 2014 год</t>
  </si>
  <si>
    <t>тыс.рублей</t>
  </si>
  <si>
    <t xml:space="preserve"> </t>
  </si>
  <si>
    <t>Код</t>
  </si>
  <si>
    <t>Наименование доходов</t>
  </si>
  <si>
    <t>Сумма</t>
  </si>
  <si>
    <t>измен</t>
  </si>
  <si>
    <t>ВСЕГО доходов</t>
  </si>
  <si>
    <t>1 00 00000 00 0000 000</t>
  </si>
  <si>
    <t>Налоговые  и неналоговых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</si>
  <si>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</si>
  <si>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</si>
  <si>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</si>
  <si>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</si>
  <si>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1 03 00000 00 0000 110</t>
  </si>
  <si>
    <t>Налоги на товары (работы, услуги), раелизуемые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</si>
  <si>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</si>
  <si>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</si>
  <si>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</si>
  <si>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</si>
  <si>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</si>
  <si>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</si>
  <si>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</si>
  <si>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</si>
  <si>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</si>
  <si>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</si>
  <si>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</si>
  <si>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</si>
  <si>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1 05 03000 01 0000 000</t>
  </si>
  <si>
    <t>Единый сельскохозяйственный налог</t>
  </si>
  <si>
    <t>1 06 00000 00 0000 000</t>
  </si>
  <si>
    <t xml:space="preserve">Налоги на имущество </t>
  </si>
  <si>
    <t>1 06 01000 00 0000 000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</si>
  <si>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</si>
  <si>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</si>
  <si>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</si>
  <si>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</si>
  <si>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</si>
  <si>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</si>
  <si>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</si>
  <si>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</si>
  <si>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</si>
  <si>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</si>
  <si>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</si>
  <si>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</si>
  <si>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</si>
  <si>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</si>
  <si>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</si>
  <si>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</si>
  <si>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</si>
  <si>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</si>
  <si>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</si>
  <si>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1 14 01050 00 0000 410</t>
  </si>
  <si>
    <t xml:space="preserve">Доходы от продажи квартир,находящихся в муниципальной собственности </t>
  </si>
  <si>
    <t>1 14 01050 10 0000 410</t>
  </si>
  <si>
    <t>Доходы от продажи квартир, находящихся в собственности поселений</t>
  </si>
  <si>
    <t>1 14 02050 00 0000 410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</si>
  <si>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</si>
  <si>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</si>
  <si>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 xml:space="preserve">Доходы от реализации иного имущества, находящегося в собственности поселений (за исключением имущества  муниципальных бюджетных и автономных учреждений, а  также имущества муниципальных унитарных предприятий,  в том числе казенных), в части реализации основных  средств по указанному имуществу
</t>
  </si>
  <si>
    <t xml:space="preserve">1 14 06000 00 0000 430 </t>
  </si>
  <si>
    <t>Доходы от продажи 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</si>
  <si>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 xml:space="preserve">1 14 06010 00 0000 430 </t>
  </si>
  <si>
    <t xml:space="preserve">Доходы от продажи  продажи земельных участков, государственная собственность на которые не разграничена </t>
  </si>
  <si>
    <t xml:space="preserve">1 14 06013 10 0000 430 </t>
  </si>
  <si>
    <t>Доходы от продажи 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</si>
  <si>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</si>
  <si>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Штрафы,санкции,возмещение ущерба</t>
  </si>
  <si>
    <t>1 16 90000 00 0000 000</t>
  </si>
  <si>
    <t>Прочие поступления от денежных взысканий (штрафов)</t>
  </si>
  <si>
    <t>1 16 90050 10 0000 000</t>
  </si>
  <si>
    <t>Прочие поступления от денежных взысканий (штрафов) и иных сумм в возмещение ущерба,зачисляемые в бюджеты поселений</t>
  </si>
  <si>
    <t>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</si>
  <si>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</si>
  <si>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1 14 06025 10 0000 430</t>
  </si>
  <si>
    <t xml:space="preserve"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
</t>
  </si>
  <si>
    <t>1 16 23000 00 0000 140</t>
  </si>
  <si>
    <t>Доходы от возмещения ущерба при возникновении страховых случаев</t>
  </si>
  <si>
    <t>1 16 23052 10 0000 140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</si>
  <si>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поселений
</t>
  </si>
  <si>
    <t>1 16 33000 00 0000 140</t>
  </si>
  <si>
    <t xml:space="preserve">Денежные взыскания (штрафы), за нарушение законодательства  Российской Федерации о размещении заказов на поставки  товаров, выполнение работ, оказание услуг </t>
  </si>
  <si>
    <t>1 16 33050 10 0000 140</t>
  </si>
  <si>
    <t xml:space="preserve">Денежные взыскания (штрафы), за нарушение законодательства  Российской Федерации о размещении заказов на поставки  товаров, выпол нение работ, оказание услуг для нужд поселений
</t>
  </si>
  <si>
    <t>1 16 51000 02 0000 140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</si>
  <si>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
</t>
  </si>
  <si>
    <t>1 16 51040 02 0000 140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</si>
  <si>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</si>
  <si>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1 16 90000 00 0000 140</t>
  </si>
  <si>
    <t>Прочие поступления от денежных взысканий (штрафов) и иных сумм в возмещение ущерба.</t>
  </si>
  <si>
    <t>1 16 90050 10 0000 140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</si>
  <si>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</si>
  <si>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</si>
  <si>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</si>
  <si>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</si>
  <si>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</si>
  <si>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</si>
  <si>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</si>
  <si>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</si>
  <si>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</si>
  <si>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</si>
  <si>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2 02 01010 00 0000 151</t>
  </si>
  <si>
    <t>Дотации на выравнивание уровня бюджетной обеспеченности</t>
  </si>
  <si>
    <t>2 02 01010 10 0000 151</t>
  </si>
  <si>
    <t>Дотации  бюджетам поселений на выравнивание уровня бюджетной обеспеченности</t>
  </si>
  <si>
    <t xml:space="preserve">2 02 02000 00 0000 151 </t>
  </si>
  <si>
    <t>Субсидии  бюджетам субъектов Российской Федерации и муниципальных образований (межбюджетные субсидии)</t>
  </si>
  <si>
    <t xml:space="preserve">2 02 02068 10 0000 151 </t>
  </si>
  <si>
    <t>Субсидии бюджетам поселений на комплектование книжных фондов  библиотек</t>
  </si>
  <si>
    <t xml:space="preserve">2 02 02999 10 0000 151 </t>
  </si>
  <si>
    <t>Прочие субсидии бюджетам поселений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</si>
  <si>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</si>
  <si>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</si>
  <si>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 бюджетам бюджетной системы Российской Федерации (межбюджетные субсидии)</t>
  </si>
  <si>
    <t>2 02 02051 10 0000 151</t>
  </si>
  <si>
    <t>Субсидии бюджетам поселений на обеспечение жильем молодых семей</t>
  </si>
  <si>
    <t>2 02 03000 00 0000 151</t>
  </si>
  <si>
    <t>Субвенции  бюджетам субъектов Российской Федерации и муниципальных образований</t>
  </si>
  <si>
    <t xml:space="preserve">2 02 03024 10 0000 151 </t>
  </si>
  <si>
    <t>Субвенции бюджетам поселений на выполнение передаваемых полномочий субъектов Российской Федерации</t>
  </si>
  <si>
    <t>2 07 00000 00 0000 180</t>
  </si>
  <si>
    <t xml:space="preserve">Прочие безвозмездные поступления </t>
  </si>
  <si>
    <t>2 07 05000 10 0000 180</t>
  </si>
  <si>
    <t>Прочие безвозмездные поступления в бюджеты поселений</t>
  </si>
  <si>
    <t>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</si>
  <si>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нахначение, прошлых лет</t>
  </si>
  <si>
    <t>2 18 05010 10 0000 151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</si>
  <si>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</si>
  <si>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2 19 00000 00 0000 151</t>
  </si>
  <si>
    <t>Возврат остатков субсидий, субвенций и иных межбюджетных трансфертов, имеющих целевое назначение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</si>
  <si>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</si>
  <si>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</si>
  <si>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Глава</t>
  </si>
  <si>
    <t>Усть-Лабинского района                                                  В.Н.Анпилогов</t>
  </si>
  <si>
    <t>ПРИЛОЖЕНИЕ № 3</t>
  </si>
  <si>
    <t>от 19 декабря 2013 года № 11  Протокол № 51</t>
  </si>
  <si>
    <t xml:space="preserve">Межбюджетные трансферты </t>
  </si>
  <si>
    <t>в 2014 году</t>
  </si>
  <si>
    <t>(рублей)</t>
  </si>
  <si>
    <t>2 02 01003 00 0000 151</t>
  </si>
  <si>
    <t>Дотации бюджетам на поддержку мер по обеспечению сбалансированности бюджетов</t>
  </si>
  <si>
    <t>Субсидии бюджетам поселений на комплектование книжных фондов библиотек</t>
  </si>
  <si>
    <t xml:space="preserve">2 02 03024 00 0000 151 </t>
  </si>
  <si>
    <t>Субвенции местным  бюджетам  на выполнение передаваемых полномочий субъектов Российской Федерации</t>
  </si>
  <si>
    <t>Усть-Лабинского района                                                                В.Н.Анпилогов</t>
  </si>
  <si>
    <t xml:space="preserve">Усть-Лабинского района </t>
  </si>
  <si>
    <t>ПРИЛОЖЕНИЕ № 5</t>
  </si>
  <si>
    <t xml:space="preserve">от 19 декабря 2013 года № 11  Протокол № 51       </t>
  </si>
  <si>
    <t>Распределение бюджетных ассигнований по разделам и подразделам классификации расходов бюджета на 2014 год</t>
  </si>
  <si>
    <t>№ п/п</t>
  </si>
  <si>
    <t xml:space="preserve">Наименование </t>
  </si>
  <si>
    <t>Рз</t>
  </si>
  <si>
    <t>ПР</t>
  </si>
  <si>
    <t>уточн.</t>
  </si>
  <si>
    <t>собств</t>
  </si>
  <si>
    <t>краев</t>
  </si>
  <si>
    <t>Всего расходов:</t>
  </si>
  <si>
    <t>в том числе</t>
  </si>
  <si>
    <t>1.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</si>
  <si>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</si>
  <si>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</si>
  <si>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</si>
  <si>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</si>
  <si>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</si>
  <si>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</si>
  <si>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 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</si>
  <si>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</si>
  <si>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</si>
  <si>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</si>
  <si>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</si>
  <si>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</si>
  <si>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2.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</si>
  <si>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</si>
  <si>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</si>
  <si>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</si>
  <si>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</si>
  <si>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</si>
  <si>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</si>
  <si>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</si>
  <si>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</si>
  <si>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</si>
  <si>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</si>
  <si>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</si>
  <si>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3.</t>
  </si>
  <si>
    <t>Транспорт</t>
  </si>
  <si>
    <t>08</t>
  </si>
  <si>
    <t>Дорожное хозяйство (дорожные фонды)</t>
  </si>
  <si>
    <t>4.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</si>
  <si>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</si>
  <si>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</si>
  <si>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</si>
  <si>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</si>
  <si>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</si>
  <si>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</si>
  <si>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5.</t>
  </si>
  <si>
    <t>Образование</t>
  </si>
  <si>
    <t>Молодежная политика и оздоровление детей</t>
  </si>
  <si>
    <t>6.</t>
  </si>
  <si>
    <t>Культура и  кинематография</t>
  </si>
  <si>
    <t>Культура</t>
  </si>
  <si>
    <t>7.</t>
  </si>
  <si>
    <t>Социальная политика</t>
  </si>
  <si>
    <t>Социальное обеспечение населения</t>
  </si>
  <si>
    <t>8.</t>
  </si>
  <si>
    <t>Физическая культура и спорт</t>
  </si>
  <si>
    <t>11</t>
  </si>
  <si>
    <t>Физическая культура</t>
  </si>
  <si>
    <t>9.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</si>
  <si>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</si>
  <si>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</si>
  <si>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 xml:space="preserve">Усть-Лабинского района                                              </t>
  </si>
  <si>
    <t>В.Н.Анпилогов</t>
  </si>
  <si>
    <t>ПРИЛОЖЕНИЕ № 4</t>
  </si>
  <si>
    <t>ПРИЛОЖЕНИЕ № 6</t>
  </si>
  <si>
    <t>от  19 декабря 2013 года № 11 Протокол № 51</t>
  </si>
  <si>
    <t>Распределение бюджетных ассигнований по целевым статьям (ведомственным программам и непрограмным направлениям деятельности), группам видов расходов классификации расходов бюджета на 2014 год</t>
  </si>
  <si>
    <t>ЦСР</t>
  </si>
  <si>
    <t>КВР</t>
  </si>
  <si>
    <t xml:space="preserve">Сумма </t>
  </si>
  <si>
    <t>итого</t>
  </si>
  <si>
    <t>собств.б</t>
  </si>
  <si>
    <t>краев.б.</t>
  </si>
  <si>
    <t>ВСЕГО расходов</t>
  </si>
  <si>
    <t>Обеспечение деятельности высшего органа исполнительной власти Усть-Лабинского городского поселения Усть-Лабинского района</t>
  </si>
  <si>
    <t>50 0 0000</t>
  </si>
  <si>
    <t>Высшее должностное лицо Усть-Лабинского городского поселения Усть-Лабинского района</t>
  </si>
  <si>
    <t>50 1 0000</t>
  </si>
  <si>
    <t xml:space="preserve">Расходы на обеспечение функций органов местного самоуправления </t>
  </si>
  <si>
    <t>50 1 0019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</si>
  <si>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</si>
  <si>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</si>
  <si>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администрации Усть-Лабинского городского поселения Усть-Лабинского района</t>
  </si>
  <si>
    <t>51 0 0000</t>
  </si>
  <si>
    <t xml:space="preserve">Обеспечение функционирования администрации Усть-Лабинского городского поселения Усть-Лабинского района </t>
  </si>
  <si>
    <t>51 1 0000</t>
  </si>
  <si>
    <t>51 1 0019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</si>
  <si>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</si>
  <si>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</si>
  <si>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</si>
  <si>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</si>
  <si>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Административные комиссии</t>
  </si>
  <si>
    <t>51 2 0000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</si>
  <si>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</si>
  <si>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51 2 6019</t>
  </si>
  <si>
    <t>51  2 6019</t>
  </si>
  <si>
    <t>Обеспечение деятельности органов финансового (финансово-бюджетного) надзора</t>
  </si>
  <si>
    <t>51 3 0000</t>
  </si>
  <si>
    <t>51 3 0019</t>
  </si>
  <si>
    <t>Межбюджетные трансферты</t>
  </si>
  <si>
    <t>500</t>
  </si>
  <si>
    <t>Реализация муниципальных функций, связанных с муниципальным управлением</t>
  </si>
  <si>
    <t>51 4 0000</t>
  </si>
  <si>
    <t>51 4 0019</t>
  </si>
  <si>
    <t>Прочие обязательства Усть-Лабинского городского поселения Усть-Лабинского района</t>
  </si>
  <si>
    <t>51 4 4121</t>
  </si>
  <si>
    <t>Социальное обеспечение и иные выплаты населению</t>
  </si>
  <si>
    <t>300</t>
  </si>
  <si>
    <t>Обеспечение хозяйственного обслуживания администрации Усть-Лабинского городского поселения Усть-Лабинского района</t>
  </si>
  <si>
    <t>51 5 0000</t>
  </si>
  <si>
    <t>Расходы на обеспечение деятельности (оказания услуг) муниципальных учреждений</t>
  </si>
  <si>
    <t>51 5 0059</t>
  </si>
  <si>
    <t xml:space="preserve">Информационное освещение деятельности  органов местного самоуправления  Усть-Лабинского городского поселения Усть-Лабинского района </t>
  </si>
  <si>
    <t>51 6 0000</t>
  </si>
  <si>
    <t>Поддержка и развитие телерадиовещания, печатных средств массовой информации и книгоиздания, обеспечение информирования граждан о деятельности органов местного самоуправления и социально-политических событиях в поселении</t>
  </si>
  <si>
    <t>51 6 1026</t>
  </si>
  <si>
    <t>Управление муниципальным имуществом Усть-Лабинского городского поселения Усть-Лабинского района</t>
  </si>
  <si>
    <t>52 0 0000</t>
  </si>
  <si>
    <t>Мероприятия в рамках управления имуществом казны Усть-Лабинского городского поселения Усть-Лабинского района</t>
  </si>
  <si>
    <t>52 1 0000</t>
  </si>
  <si>
    <t>Приобретение  и содержание имущества  Усть-Лабинского городского паоселения Усть-Лабинского района</t>
  </si>
  <si>
    <t xml:space="preserve">52 1 1001 </t>
  </si>
  <si>
    <t>52 1 1001</t>
  </si>
  <si>
    <t>Капитальные вложения в объекты недвижимого имущества государственной (муниципальной) собственности</t>
  </si>
  <si>
    <t>400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</si>
  <si>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</si>
  <si>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52 2 0000</t>
  </si>
  <si>
    <t>Оценка недвижимости, признание прав и регулированием отношений по муниципальной собственности</t>
  </si>
  <si>
    <t>52 2 1039</t>
  </si>
  <si>
    <t>Защита населения и  территории от чрезвычайных ситуаций природного и техногенного характера, гражданская оборона.</t>
  </si>
  <si>
    <t>53 0 0000</t>
  </si>
  <si>
    <t>Мероприятия по гражданской обороне, предупреждению и ликвидации последствий чрезвычайных ситуаций, стихийных бедствий и их последствий</t>
  </si>
  <si>
    <t>53 1 0000</t>
  </si>
  <si>
    <t>Подготовка населения и организаций к действиям в чрезвычайной ситуации в мирное и военное время</t>
  </si>
  <si>
    <t>53 1 1055</t>
  </si>
  <si>
    <t>Мероприятия по снижению рисков и смягчению последствий чрезвычайных ситуаций природного и техногенного характера</t>
  </si>
  <si>
    <t>53 1 1057</t>
  </si>
  <si>
    <t xml:space="preserve">Поисковые и аварийно-спасательные учреждения </t>
  </si>
  <si>
    <t>53 3 0000</t>
  </si>
  <si>
    <t>53 3  0059</t>
  </si>
  <si>
    <t>53 3 0059</t>
  </si>
  <si>
    <t>Обеспечение пожарной безопасности  в Усть-Лабинском городском поселении Усть-Лабинского района</t>
  </si>
  <si>
    <t>54 0 0000</t>
  </si>
  <si>
    <t>Проведение мероприятий по обеспечению пожарной безопасности</t>
  </si>
  <si>
    <t>54 1 0000</t>
  </si>
  <si>
    <t xml:space="preserve">Мероприятия по пожарной безопасности </t>
  </si>
  <si>
    <t>54 1 1028</t>
  </si>
  <si>
    <t>Проведение мероприятий в области национальной безопасности  и правоохранительной деятельности на территории Усть-Лабинского городского поселения Усть-Лабинского района</t>
  </si>
  <si>
    <t>55 0 0000</t>
  </si>
  <si>
    <t xml:space="preserve">Укрепление правопорядка, профилактика правонарушений, усиление борьбы с преступностью </t>
  </si>
  <si>
    <t>55 1 0000</t>
  </si>
  <si>
    <t>Мероприятия по укреплению правопорядка, профилактике правонарушений, усилению борьбы с преступностью</t>
  </si>
  <si>
    <t>55 1 1054</t>
  </si>
  <si>
    <t>Профилактика терроризма и экстремизма в Усть-Лабинском городском поселении Усть-Лабинского района</t>
  </si>
  <si>
    <t>55 2 0000</t>
  </si>
  <si>
    <t xml:space="preserve">Мероприятия по профилактике терроризма и экстремизма </t>
  </si>
  <si>
    <t>55 2 1011</t>
  </si>
  <si>
    <t xml:space="preserve">Обеспечение  безопасности людей на водных объектах </t>
  </si>
  <si>
    <t>55 30000</t>
  </si>
  <si>
    <t>Создание системы комплексного обеспечения безопасности жизнедеятельности</t>
  </si>
  <si>
    <t>55 3 1059</t>
  </si>
  <si>
    <t>Развитие Усть-Лабинского городского поселения Усть-Лабинского района в сфере строительства, архитектуры и дорожного хозяйства</t>
  </si>
  <si>
    <t>56 0 0000</t>
  </si>
  <si>
    <t>Реализация мероприятий в сфере дорожного хозяйства</t>
  </si>
  <si>
    <t>56 1 0000</t>
  </si>
  <si>
    <t>56 1 0059</t>
  </si>
  <si>
    <t>Предоставление субсидий бюджетным, автономным и иным некоммерческим организациям</t>
  </si>
  <si>
    <t>600</t>
  </si>
  <si>
    <t xml:space="preserve">Содержание, капитальный ремонт, ремонт автомобильных дорог общего пользования </t>
  </si>
  <si>
    <t>56 1 1041</t>
  </si>
  <si>
    <t>Капитальный ремонт, ремонт автомобильных дорог общего пользования населенных пунктов</t>
  </si>
  <si>
    <t>56 1 6027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</si>
  <si>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</si>
  <si>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56 1 6028</t>
  </si>
  <si>
    <t>Мероприятия по капитальному ремонту, ремонту автомобильных дорог общего пользования населенных пунктов</t>
  </si>
  <si>
    <t>56 1 6527</t>
  </si>
  <si>
    <t>Обеспечение  безопасности дорожного движения</t>
  </si>
  <si>
    <t>56 3 0000</t>
  </si>
  <si>
    <t>Мероприятия по повышению безопасности на дорогах поселения</t>
  </si>
  <si>
    <t>56 3 1041</t>
  </si>
  <si>
    <t>Управление муниципальными финансами</t>
  </si>
  <si>
    <t>57 0 0000</t>
  </si>
  <si>
    <t>Управление муниципальным долгом и муниципальными финансовыми активами Усть-Лабинского городского паоселения Усть-Лабинского района</t>
  </si>
  <si>
    <t>57 1 0000</t>
  </si>
  <si>
    <t>Процентные платежи по муниципальному долгу Усть-Лабинского городского поселения Усть-Лабинского района</t>
  </si>
  <si>
    <t>57 1 1052</t>
  </si>
  <si>
    <t>Обслуживание государственного (муниципального) долга</t>
  </si>
  <si>
    <t>700</t>
  </si>
  <si>
    <t>Оказание поддержки развития  малого и среднего предпринимательства на территории Усть-Лабинского городского поселения Усть-Лабинского района</t>
  </si>
  <si>
    <t>58 0 0000</t>
  </si>
  <si>
    <t>Поддержка малого и среднего предпринимательства</t>
  </si>
  <si>
    <t>58 1 0000</t>
  </si>
  <si>
    <t>Мероприятия по оказанию поддержки малому и среднему предпринимательству, включая крестьянские (фермерские) хозяйства</t>
  </si>
  <si>
    <t>58 1  1061</t>
  </si>
  <si>
    <t>58 1 1061</t>
  </si>
  <si>
    <t>Осуществление мер поддержки и развития малого и среднего предпринимательства (возмещение части затрат субъектов малого предпринимательства на ранней стадии их деятельности)</t>
  </si>
  <si>
    <t>58 1 1062</t>
  </si>
  <si>
    <t xml:space="preserve">Подготовка градостроительной и землеустроительной документации на территории Усть-Лабинского городского поселения Усть-Лабинского района </t>
  </si>
  <si>
    <t>59 0 0000</t>
  </si>
  <si>
    <t>Реализация мероприятий по подготовке градостроительной и землеустроительной документации</t>
  </si>
  <si>
    <t>59 1 0000</t>
  </si>
  <si>
    <t xml:space="preserve">Мероприятия по подготовке градостроительной и землеустроительной документации </t>
  </si>
  <si>
    <t>59 1 1065</t>
  </si>
  <si>
    <t xml:space="preserve">Подготовка градостроительной и землеус троительной документации </t>
  </si>
  <si>
    <t>59 1 6030</t>
  </si>
  <si>
    <t>Подготовка градостроительной и землеустро ительной документации на территории Усть-Лабинского городского поселения</t>
  </si>
  <si>
    <t>59 1 6530</t>
  </si>
  <si>
    <t>Реализация мероприятий в области строительства, архитектуры и градостроительства</t>
  </si>
  <si>
    <t>59 2 0000</t>
  </si>
  <si>
    <t>Мероприятия в области строительства, архитектуры и градостроительства</t>
  </si>
  <si>
    <t>59 2 1066</t>
  </si>
  <si>
    <t>Развитие систем коммунальной инфраструктуры</t>
  </si>
  <si>
    <t>59 3 0000</t>
  </si>
  <si>
    <t>Мероприятия по комплексному развитию систем коммунальной инфраструктуры</t>
  </si>
  <si>
    <t>59 3 1067</t>
  </si>
  <si>
    <t>Развитие жилищно-коммунального хозяйства на территории Усть-Лабинского городского поселения Усть-Лабинского района</t>
  </si>
  <si>
    <t>60 0 0000</t>
  </si>
  <si>
    <t>Развитие жилищно-коммунального хозяйства</t>
  </si>
  <si>
    <t>60 1 0000</t>
  </si>
  <si>
    <t xml:space="preserve">Проведение мероприятий по функционированию и развитию сетей водоснабжения </t>
  </si>
  <si>
    <t xml:space="preserve">60 1 1027 </t>
  </si>
  <si>
    <t>60 1 1027</t>
  </si>
  <si>
    <t>Проведение мероприятий по функционированию и развитию инфраструктуры</t>
  </si>
  <si>
    <t xml:space="preserve">60 1 1028 </t>
  </si>
  <si>
    <t>60 1 1028</t>
  </si>
  <si>
    <t xml:space="preserve">Проведение мероприятий по функционированию и развитию системы водоотведения </t>
  </si>
  <si>
    <t xml:space="preserve">60 1 1029 </t>
  </si>
  <si>
    <t>60 1 1029</t>
  </si>
  <si>
    <t xml:space="preserve">Развитие системы газификации </t>
  </si>
  <si>
    <t>60 1 1030</t>
  </si>
  <si>
    <t>Развитие сетей энергоснабжения и повышение энергетической эффективности на территории поселения</t>
  </si>
  <si>
    <t xml:space="preserve">60 1 1031 </t>
  </si>
  <si>
    <t>Развитие и модернизация объектов теплоснабжения</t>
  </si>
  <si>
    <t>60 1 1032</t>
  </si>
  <si>
    <t>Развитие   водоотведения   населенных   пунктов</t>
  </si>
  <si>
    <t xml:space="preserve">60 1 6031 </t>
  </si>
  <si>
    <t>60 1 6031</t>
  </si>
  <si>
    <t>Мероприятия по подготовке систем водоснабжения и водоотведения  к осенне-зимнему периоду</t>
  </si>
  <si>
    <t>60 2 0000</t>
  </si>
  <si>
    <t>Проведение мероприятий по подготовке систем водоснабжения и водоотведения  к осенне-зимнему периоду</t>
  </si>
  <si>
    <t>60 2 6238</t>
  </si>
  <si>
    <t>Реализация мероприятий по подготовке систем водоснабжения и водоотведения  к осенне-зимнему периоду</t>
  </si>
  <si>
    <t>60 2 6738</t>
  </si>
  <si>
    <t xml:space="preserve">Финансовая поддержка социально ориентированных некомерческих организаций </t>
  </si>
  <si>
    <t>61 0 0000</t>
  </si>
  <si>
    <t>Поддержка социально-ориентированных некомерческих организаций и содействие развитию гражданского общества</t>
  </si>
  <si>
    <t>61 1 0000</t>
  </si>
  <si>
    <t>Оказание финансовой поддержки Усть-Лабинской районной общественной организации ветеранов (пенсионеров, инвалидов) войны, труда, Вооруженных сил и правоохранительных органов</t>
  </si>
  <si>
    <t>61 1 1070</t>
  </si>
  <si>
    <t xml:space="preserve">Оказание финансовой поддержки Усть-Лабинскому городскому казачьему обществу </t>
  </si>
  <si>
    <t>61 1 1071</t>
  </si>
  <si>
    <t>Оказание финансовой поддержки социально-ориентированной некоммерческой организации Всероссийскому Обществу Слепых</t>
  </si>
  <si>
    <t>61 1 1072</t>
  </si>
  <si>
    <t>Оказание финансовой поддержки социально-ориентированной некоммерческой организации Всероссийскому обществу инвалидов</t>
  </si>
  <si>
    <t>61 1 1073</t>
  </si>
  <si>
    <t>Проведение мероприятий по благоустройству территории Усть-Лабинского городского поселения Усть-Лабинского района</t>
  </si>
  <si>
    <t xml:space="preserve">62 0 0000 </t>
  </si>
  <si>
    <t xml:space="preserve">Отдельные мероприятия по благоустройству </t>
  </si>
  <si>
    <t>62 1 0000</t>
  </si>
  <si>
    <t>Реализация мероприятий в рамках уличного освещения</t>
  </si>
  <si>
    <t>62 1 1035</t>
  </si>
  <si>
    <t>Реализация мероприятий в рамках благоустройства (озеленения)</t>
  </si>
  <si>
    <t>62 1 1036</t>
  </si>
  <si>
    <t>Реализация мероприятий в рамках прочего благоустройства</t>
  </si>
  <si>
    <t>62 1 1037</t>
  </si>
  <si>
    <t>Реализация мероприятий за счет субсидии на  дополнительную помощь бюджетам поселений для решения социально-значимых вопросов</t>
  </si>
  <si>
    <t>62 1 6005</t>
  </si>
  <si>
    <t>Мероприятия на развитие общественной инфраструктуры муниципального значения</t>
  </si>
  <si>
    <t>62 1 6547</t>
  </si>
  <si>
    <t>Развитие общественной инфраструктуры муниципального значения</t>
  </si>
  <si>
    <t>621 6047</t>
  </si>
  <si>
    <t>62 1 6047</t>
  </si>
  <si>
    <t>Расходы на обеспечение деятельности (оказания услуг)  муниципальных учреждений</t>
  </si>
  <si>
    <t>62 1 0059</t>
  </si>
  <si>
    <t>62 1  0059</t>
  </si>
  <si>
    <t xml:space="preserve">Реализации государственной молодежной политики в Усть-Лабинском городском поселении Усть-Лабинского района </t>
  </si>
  <si>
    <t>63 0 0000</t>
  </si>
  <si>
    <t>Молодежная политика и  оздоровление детей</t>
  </si>
  <si>
    <t>63 1 0000</t>
  </si>
  <si>
    <t>Реализация мероприятий в области молодежной политики</t>
  </si>
  <si>
    <t>63 1 1090</t>
  </si>
  <si>
    <t xml:space="preserve">63 1 1090 </t>
  </si>
  <si>
    <t>Оказание услуг в сфере культуры на территории Усть-Лабинского городского поселения Усть-Лабинского района</t>
  </si>
  <si>
    <t>64 0 0000</t>
  </si>
  <si>
    <t>Обеспечение населения услугами учреждений культуры</t>
  </si>
  <si>
    <t>64 1 0000</t>
  </si>
  <si>
    <t>Расходы на обеспечение деятельности (оказания услуг) подведомственных учреждений.</t>
  </si>
  <si>
    <t>64 1 0059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</si>
  <si>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краю.</t>
  </si>
  <si>
    <t>64 1 6012</t>
  </si>
  <si>
    <t>64 1 6512</t>
  </si>
  <si>
    <t>Организация библиотечного обслуживания</t>
  </si>
  <si>
    <t>64 2 0000</t>
  </si>
  <si>
    <t>Расходы на обеспечение деятельностит (оказания услуг) подведомственных учреждений.</t>
  </si>
  <si>
    <t>64 2 0059</t>
  </si>
  <si>
    <t>64 2 6012</t>
  </si>
  <si>
    <t>64 2 6512</t>
  </si>
  <si>
    <t>Комплектование книжных фондов библиотек муниципальных образований(поселений)</t>
  </si>
  <si>
    <t>64 2 8144</t>
  </si>
  <si>
    <t>Мероприятия в области культуры</t>
  </si>
  <si>
    <t>64 3 0000</t>
  </si>
  <si>
    <t>Реализация мероприятий в области культуры</t>
  </si>
  <si>
    <t>64 3 1068</t>
  </si>
  <si>
    <t xml:space="preserve">64 3 1068 </t>
  </si>
  <si>
    <t>Оказание мер социальной поддержки граждан, проживающих на территории Усть-Лабинского городского поселения Усть-Лабинского района</t>
  </si>
  <si>
    <t>65 0 0000</t>
  </si>
  <si>
    <t>Оказание мер социальной поддержки отдельным категориям населения</t>
  </si>
  <si>
    <t>65 1 0000</t>
  </si>
  <si>
    <t xml:space="preserve">Мероприятия по оказанию социальной поддержки отдельных категорий населения </t>
  </si>
  <si>
    <t>65 1 4121</t>
  </si>
  <si>
    <t>Мероприятия по оказанию социальной поддерки граждан</t>
  </si>
  <si>
    <t>65 2 0000</t>
  </si>
  <si>
    <t>Компенсации на обеспечение льготным зубопротезированием граждан, проживающих на территории поселения</t>
  </si>
  <si>
    <t>65 2 4107</t>
  </si>
  <si>
    <t>Оказание адресной социальной помощи</t>
  </si>
  <si>
    <t>65 2 4121</t>
  </si>
  <si>
    <t>Выплаты за особые заслуги перед Усть-Лабинским городским поселением Усть-Лабинского района</t>
  </si>
  <si>
    <t>65 2 4313</t>
  </si>
  <si>
    <t>Развитие физической культуры и массового спорта на территории Усть-Лабинского городского поселения Усть-Лабинского района</t>
  </si>
  <si>
    <t>66 0 0000</t>
  </si>
  <si>
    <t>Развитие физической культуры и массового спорта</t>
  </si>
  <si>
    <t>66 1 0000</t>
  </si>
  <si>
    <t>Мероприятия по развитию  массового спорта</t>
  </si>
  <si>
    <t>66 1 1069</t>
  </si>
  <si>
    <t>66 1 0059</t>
  </si>
  <si>
    <t>Содействие субъектам физической культуры и спорта и развитие массового спорта</t>
  </si>
  <si>
    <t>66 1 6026</t>
  </si>
  <si>
    <t>Развитие массового спорта</t>
  </si>
  <si>
    <t>66 1 6526</t>
  </si>
  <si>
    <t>Оказание мер социальной поддержки на приобретение (строительство) жилья</t>
  </si>
  <si>
    <t>67 0 0000</t>
  </si>
  <si>
    <t>Расходы на оказание мер социальной поддержки на приобретение (строительство) жилья</t>
  </si>
  <si>
    <t>67 1 0000</t>
  </si>
  <si>
    <t>Социальные выплаты для оплаты части стоимости жилья в виде первоначального взноса при получении ипотечного жилищного кредита на приобретение (строительство) жилья</t>
  </si>
  <si>
    <t>67 1 4121</t>
  </si>
  <si>
    <t>Социальные выплаты на приобретение (строительство) жилья</t>
  </si>
  <si>
    <t>67 1 8020</t>
  </si>
  <si>
    <t xml:space="preserve">Социальное обеспечение и иные выплаты населению </t>
  </si>
  <si>
    <t>Социальные выплаты на обеспечение жильем молодых семей</t>
  </si>
  <si>
    <t>67 1 5020</t>
  </si>
  <si>
    <t>Мероприятия по обеспечению жильем молодых семей</t>
  </si>
  <si>
    <t>67 1 7020</t>
  </si>
  <si>
    <t>Развитие транспортной системы</t>
  </si>
  <si>
    <t>68 0 0000</t>
  </si>
  <si>
    <t>Организация транспортного обслуживания населения</t>
  </si>
  <si>
    <t>68 1 0000</t>
  </si>
  <si>
    <t>Мероприятия по осуществлению транспортного обслуживания населения</t>
  </si>
  <si>
    <t>68 1 1081</t>
  </si>
  <si>
    <t>Усть-Лабинского городского поселения</t>
  </si>
  <si>
    <t>Усть-Лабинского района                                                    В.Н.Анпилогов</t>
  </si>
  <si>
    <t>от 30 декабря 2014 года № 1  Протокол № 5</t>
  </si>
  <si>
    <t>ПРИЛОЖЕНИЕ № 7</t>
  </si>
  <si>
    <t xml:space="preserve">от 19 декабря 2013 года № 11 Протокол № 51 </t>
  </si>
  <si>
    <t>Ведомственная структура расходов бюджета Усть-Лабинского городского поселения Усть-Лабинского района на 2014 год</t>
  </si>
  <si>
    <t xml:space="preserve">    </t>
  </si>
  <si>
    <t>ВР</t>
  </si>
  <si>
    <t>краев.б</t>
  </si>
  <si>
    <t>в том числе:</t>
  </si>
  <si>
    <t>Обеспечение функционирования администрации Усть-Лабинского городского поселения Усть-Лабинского района</t>
  </si>
  <si>
    <t xml:space="preserve">Обеспечение деятельности органов финансового (финансово-бюджетного) надзора </t>
  </si>
  <si>
    <t>Управление муниципальным  имуществом Усть-Лабинского городского поселения Усть-Лабинского района</t>
  </si>
  <si>
    <t>Приобретение и содержание имушества Усть-Лабинского городского поселения Усть-Лабинского района</t>
  </si>
  <si>
    <t xml:space="preserve">61 1 0000 </t>
  </si>
  <si>
    <t>Оказание финансовой поддержки социально-ориентированной некоммерческой организации Всероссийскому Обществу инвалидов</t>
  </si>
  <si>
    <t>Профилактика терроризма и экстремизма в поселении</t>
  </si>
  <si>
    <t>Обеспечение  безопасности людей на водных объектах</t>
  </si>
  <si>
    <t>Развитие Усть-Лабинского городского поселения Усть-Лабинского района в сфере строительства, архитектуры и дорожного строительства</t>
  </si>
  <si>
    <t>Мероприятия по подготовке градостроительной и землеустроительной документации</t>
  </si>
  <si>
    <t xml:space="preserve">Развитие жилищно-коммунального хозяйства </t>
  </si>
  <si>
    <t>Реализация мероприятий в рамках благоустройства</t>
  </si>
  <si>
    <t>Мероприятия по развитию массового спорта</t>
  </si>
  <si>
    <t>Обслуживание государственного внутреннего и муниципального долга</t>
  </si>
  <si>
    <t>Управление муниципальным долгом и муниципальными финансовыми активами Усть-Лабинского городского поселения Усть-Лабинского района</t>
  </si>
  <si>
    <t>ПРИЛОЖЕНИЕ №8</t>
  </si>
  <si>
    <t xml:space="preserve">Источники внутреннего финансирования дефицита бюджета </t>
  </si>
  <si>
    <t>Усть-Лабинского городского поселения Усть-Лабинского района</t>
  </si>
  <si>
    <t xml:space="preserve">перечень статей и видов источников финансирования </t>
  </si>
  <si>
    <t>дефицита бюджета на 2014 год</t>
  </si>
  <si>
    <t>(тыс.рублей)</t>
  </si>
  <si>
    <t xml:space="preserve">Код </t>
  </si>
  <si>
    <t>Наименование групп,подгрупп,статей,подстатей,элементов</t>
  </si>
  <si>
    <t>Источники внутреннего финансирования дефицита бюджета,  всего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</si>
  <si>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</si>
  <si>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</si>
  <si>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</si>
  <si>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</si>
  <si>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992 01 02 00 00 10 0000 710</t>
  </si>
  <si>
    <t>Получение кредитов от кредитных организаций бюджетами поселений в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</si>
  <si>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</si>
  <si>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</si>
  <si>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992 01 02 00 00 10 0000 810</t>
  </si>
  <si>
    <t>Погашение кредитов от кредитных организаций бюджетами поселений в валюте Российской Федерации</t>
  </si>
  <si>
    <t xml:space="preserve">000 01 05 00 00 00 0000 000 </t>
  </si>
  <si>
    <t>Изменение остатков средств на счетах по учету средств бюджетов</t>
  </si>
  <si>
    <t xml:space="preserve">000 01 05 00 00 00 0000 500 </t>
  </si>
  <si>
    <t>Увеличение   остатков средств  бюджетов</t>
  </si>
  <si>
    <t xml:space="preserve">000 01 05 02 00 00 0000 510 </t>
  </si>
  <si>
    <t>Увеличение прочих остатков средств  бюджетов</t>
  </si>
  <si>
    <t xml:space="preserve">000 01 05 02 01 00 0000 510 </t>
  </si>
  <si>
    <t xml:space="preserve">Увеличение прочих остатков денежных средств бюджетов </t>
  </si>
  <si>
    <t xml:space="preserve">992 01 05 02 01 10 0000 510 </t>
  </si>
  <si>
    <t>Увеличение прочих остатков денежных средств бюджетов поселений</t>
  </si>
  <si>
    <t>000 01 05 00 00 00 0000 600</t>
  </si>
  <si>
    <t>Уменьшение  остатков средств  бюджетов</t>
  </si>
  <si>
    <t>000 01 05 02 00 00 0000 610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</si>
  <si>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</si>
  <si>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</si>
  <si>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</si>
  <si>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</si>
  <si>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бюджетов поселений</t>
  </si>
  <si>
    <t>Усть-Лабинского района                                                               В.Н.Анпилогов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</si>
</sst>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@"/>
    <numFmt numFmtId="167" formatCode="0.00"/>
    <numFmt numFmtId="168" formatCode="0"/>
  </numFmts>
  <fonts count="14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 Cyr"/>
      <family val="2"/>
    </font>
    <font>
      <sz val="12"/>
      <name val="TimesNewRomanPSMT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57">
    <xf numFmtId="164" fontId="0" fillId="0" borderId="0" xfId="0" applyAlignment="1">
      <alignment/>
    </xf>
    <xf numFmtId="164" fontId="0" fillId="0" borderId="0" xfId="0" applyAlignment="1">
      <alignment horizontal="justify" vertical="top" wrapText="1"/>
    </xf>
    <xf numFmtId="164" fontId="2" fillId="0" borderId="0" xfId="0" applyFont="1" applyBorder="1" applyAlignment="1">
      <alignment horizontal="right" vertical="top" wrapText="1"/>
    </xf>
    <xf numFmtId="164" fontId="0" fillId="0" borderId="0" xfId="0" applyBorder="1" applyAlignment="1">
      <alignment horizontal="right" vertical="top" wrapText="1"/>
    </xf>
    <xf numFmtId="164" fontId="3" fillId="0" borderId="0" xfId="0" applyFont="1" applyAlignment="1">
      <alignment horizontal="justify" vertical="top" wrapText="1"/>
    </xf>
    <xf numFmtId="164" fontId="2" fillId="0" borderId="0" xfId="0" applyFont="1" applyAlignment="1">
      <alignment horizontal="justify" vertical="top" wrapText="1"/>
    </xf>
    <xf numFmtId="164" fontId="4" fillId="0" borderId="0" xfId="0" applyFont="1" applyBorder="1" applyAlignment="1">
      <alignment horizontal="center" vertical="top" wrapText="1"/>
    </xf>
    <xf numFmtId="164" fontId="5" fillId="0" borderId="0" xfId="0" applyFont="1" applyAlignment="1">
      <alignment horizontal="justify" vertical="top" wrapText="1"/>
    </xf>
    <xf numFmtId="164" fontId="5" fillId="0" borderId="1" xfId="0" applyFont="1" applyBorder="1" applyAlignment="1">
      <alignment horizontal="center" vertical="top" wrapText="1"/>
    </xf>
    <xf numFmtId="164" fontId="0" fillId="0" borderId="1" xfId="0" applyFont="1" applyBorder="1" applyAlignment="1">
      <alignment horizontal="center" vertical="top" wrapText="1"/>
    </xf>
    <xf numFmtId="164" fontId="5" fillId="0" borderId="0" xfId="0" applyFont="1" applyFill="1" applyBorder="1" applyAlignment="1">
      <alignment horizontal="justify" vertical="top" wrapText="1"/>
    </xf>
    <xf numFmtId="165" fontId="5" fillId="0" borderId="0" xfId="0" applyNumberFormat="1" applyFont="1" applyFill="1" applyBorder="1" applyAlignment="1">
      <alignment horizontal="right" vertical="top" wrapText="1"/>
    </xf>
    <xf numFmtId="165" fontId="5" fillId="0" borderId="0" xfId="0" applyNumberFormat="1" applyFont="1" applyAlignment="1">
      <alignment horizontal="right" vertical="top" wrapText="1"/>
    </xf>
    <xf numFmtId="164" fontId="6" fillId="0" borderId="0" xfId="0" applyFont="1" applyFill="1" applyBorder="1" applyAlignment="1">
      <alignment horizontal="justify" vertical="top" wrapText="1"/>
    </xf>
    <xf numFmtId="164" fontId="7" fillId="0" borderId="0" xfId="0" applyFont="1" applyFill="1" applyBorder="1" applyAlignment="1">
      <alignment horizontal="justify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Font="1" applyAlignment="1">
      <alignment horizontal="right" vertical="top" wrapText="1"/>
    </xf>
    <xf numFmtId="165" fontId="3" fillId="0" borderId="0" xfId="0" applyNumberFormat="1" applyFont="1" applyAlignment="1">
      <alignment horizontal="right" vertical="top" wrapText="1"/>
    </xf>
    <xf numFmtId="164" fontId="3" fillId="0" borderId="0" xfId="0" applyFont="1" applyBorder="1" applyAlignment="1">
      <alignment horizontal="right" vertical="top" wrapText="1"/>
    </xf>
    <xf numFmtId="164" fontId="0" fillId="0" borderId="0" xfId="0" applyAlignment="1">
      <alignment horizontal="right" vertical="top" wrapText="1"/>
    </xf>
    <xf numFmtId="164" fontId="3" fillId="0" borderId="0" xfId="0" applyNumberFormat="1" applyFont="1" applyBorder="1" applyAlignment="1">
      <alignment horizontal="justify" vertical="top" wrapText="1"/>
    </xf>
    <xf numFmtId="164" fontId="8" fillId="0" borderId="0" xfId="0" applyFont="1" applyAlignment="1">
      <alignment horizontal="justify" vertical="top" wrapText="1"/>
    </xf>
    <xf numFmtId="164" fontId="8" fillId="0" borderId="0" xfId="0" applyFont="1" applyAlignment="1">
      <alignment horizontal="right" vertical="top" wrapText="1"/>
    </xf>
    <xf numFmtId="164" fontId="5" fillId="0" borderId="0" xfId="0" applyFont="1" applyAlignment="1">
      <alignment horizontal="right" vertical="top" wrapText="1"/>
    </xf>
    <xf numFmtId="164" fontId="3" fillId="0" borderId="0" xfId="0" applyFont="1" applyFill="1" applyBorder="1" applyAlignment="1">
      <alignment horizontal="justify" vertical="top" wrapText="1"/>
    </xf>
    <xf numFmtId="164" fontId="3" fillId="0" borderId="0" xfId="0" applyFont="1" applyBorder="1" applyAlignment="1">
      <alignment horizontal="justify" vertical="top" wrapText="1"/>
    </xf>
    <xf numFmtId="164" fontId="9" fillId="0" borderId="0" xfId="0" applyFont="1" applyBorder="1" applyAlignment="1">
      <alignment horizontal="justify" vertical="top" wrapText="1"/>
    </xf>
    <xf numFmtId="165" fontId="3" fillId="0" borderId="0" xfId="0" applyNumberFormat="1" applyFont="1" applyFill="1" applyBorder="1" applyAlignment="1">
      <alignment horizontal="justify" vertical="top" wrapText="1"/>
    </xf>
    <xf numFmtId="164" fontId="0" fillId="0" borderId="0" xfId="0" applyFill="1" applyAlignment="1">
      <alignment horizontal="justify" vertical="top" wrapText="1"/>
    </xf>
    <xf numFmtId="166" fontId="2" fillId="0" borderId="0" xfId="0" applyNumberFormat="1" applyFont="1" applyBorder="1" applyAlignment="1">
      <alignment horizontal="left" vertical="top" wrapText="1"/>
    </xf>
    <xf numFmtId="166" fontId="2" fillId="0" borderId="0" xfId="0" applyNumberFormat="1" applyFont="1" applyAlignment="1">
      <alignment horizontal="justify" vertical="top" wrapText="1"/>
    </xf>
    <xf numFmtId="166" fontId="2" fillId="0" borderId="0" xfId="0" applyNumberFormat="1" applyFont="1" applyBorder="1" applyAlignment="1">
      <alignment horizontal="justify" vertical="top" wrapText="1"/>
    </xf>
    <xf numFmtId="164" fontId="2" fillId="0" borderId="0" xfId="0" applyFont="1" applyBorder="1" applyAlignment="1">
      <alignment horizontal="justify" vertical="top" wrapText="1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2" xfId="0" applyFont="1" applyBorder="1" applyAlignment="1">
      <alignment horizontal="right" wrapTex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/>
    </xf>
    <xf numFmtId="164" fontId="5" fillId="0" borderId="0" xfId="0" applyFont="1" applyFill="1" applyBorder="1" applyAlignment="1">
      <alignment horizontal="center" vertical="top" wrapText="1"/>
    </xf>
    <xf numFmtId="167" fontId="5" fillId="0" borderId="0" xfId="0" applyNumberFormat="1" applyFont="1" applyFill="1" applyBorder="1" applyAlignment="1">
      <alignment horizontal="right" vertical="top" wrapText="1"/>
    </xf>
    <xf numFmtId="167" fontId="5" fillId="0" borderId="0" xfId="0" applyNumberFormat="1" applyFont="1" applyFill="1" applyBorder="1" applyAlignment="1">
      <alignment vertical="top" wrapText="1"/>
    </xf>
    <xf numFmtId="164" fontId="7" fillId="0" borderId="0" xfId="0" applyFont="1" applyFill="1" applyBorder="1" applyAlignment="1">
      <alignment horizontal="center" vertical="top" wrapText="1"/>
    </xf>
    <xf numFmtId="167" fontId="3" fillId="0" borderId="0" xfId="0" applyNumberFormat="1" applyFont="1" applyFill="1" applyBorder="1" applyAlignment="1">
      <alignment horizontal="right" vertical="top" wrapText="1"/>
    </xf>
    <xf numFmtId="167" fontId="3" fillId="0" borderId="0" xfId="0" applyNumberFormat="1" applyFont="1" applyFill="1" applyBorder="1" applyAlignment="1">
      <alignment vertical="top" wrapText="1"/>
    </xf>
    <xf numFmtId="164" fontId="3" fillId="0" borderId="0" xfId="0" applyFont="1" applyFill="1" applyBorder="1" applyAlignment="1">
      <alignment horizontal="center" vertical="top" wrapText="1"/>
    </xf>
    <xf numFmtId="167" fontId="3" fillId="0" borderId="0" xfId="0" applyNumberFormat="1" applyFont="1" applyFill="1" applyAlignment="1">
      <alignment horizontal="center" vertical="top" wrapText="1"/>
    </xf>
    <xf numFmtId="167" fontId="3" fillId="0" borderId="0" xfId="0" applyNumberFormat="1" applyFont="1" applyFill="1" applyAlignment="1">
      <alignment vertical="top" wrapText="1"/>
    </xf>
    <xf numFmtId="167" fontId="3" fillId="0" borderId="0" xfId="0" applyNumberFormat="1" applyFont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Alignment="1">
      <alignment horizontal="center" vertical="top" wrapText="1"/>
    </xf>
    <xf numFmtId="165" fontId="3" fillId="0" borderId="0" xfId="0" applyNumberFormat="1" applyFont="1" applyFill="1" applyAlignment="1">
      <alignment horizontal="center" vertical="top" wrapText="1"/>
    </xf>
    <xf numFmtId="164" fontId="3" fillId="0" borderId="0" xfId="0" applyFont="1" applyBorder="1" applyAlignment="1">
      <alignment/>
    </xf>
    <xf numFmtId="164" fontId="10" fillId="0" borderId="0" xfId="0" applyFont="1" applyAlignment="1">
      <alignment horizontal="center" vertical="top" wrapText="1"/>
    </xf>
    <xf numFmtId="164" fontId="2" fillId="0" borderId="0" xfId="0" applyFont="1" applyBorder="1" applyAlignment="1">
      <alignment horizontal="left"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 vertical="top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justify"/>
    </xf>
    <xf numFmtId="164" fontId="10" fillId="0" borderId="0" xfId="0" applyFont="1" applyAlignment="1">
      <alignment/>
    </xf>
    <xf numFmtId="164" fontId="2" fillId="0" borderId="0" xfId="0" applyFont="1" applyBorder="1" applyAlignment="1">
      <alignment horizontal="right" wrapText="1"/>
    </xf>
    <xf numFmtId="164" fontId="3" fillId="0" borderId="0" xfId="0" applyFont="1" applyAlignment="1">
      <alignment/>
    </xf>
    <xf numFmtId="164" fontId="3" fillId="0" borderId="0" xfId="0" applyFont="1" applyAlignment="1">
      <alignment horizontal="right"/>
    </xf>
    <xf numFmtId="164" fontId="11" fillId="0" borderId="0" xfId="0" applyFont="1" applyAlignment="1">
      <alignment horizontal="right"/>
    </xf>
    <xf numFmtId="164" fontId="4" fillId="0" borderId="0" xfId="0" applyFont="1" applyBorder="1" applyAlignment="1">
      <alignment horizontal="center" wrapText="1"/>
    </xf>
    <xf numFmtId="164" fontId="12" fillId="0" borderId="0" xfId="0" applyFont="1" applyAlignment="1">
      <alignment/>
    </xf>
    <xf numFmtId="164" fontId="4" fillId="0" borderId="0" xfId="0" applyFont="1" applyAlignment="1">
      <alignment horizontal="center" wrapText="1"/>
    </xf>
    <xf numFmtId="164" fontId="3" fillId="0" borderId="2" xfId="0" applyFont="1" applyBorder="1" applyAlignment="1">
      <alignment horizontal="right"/>
    </xf>
    <xf numFmtId="164" fontId="2" fillId="0" borderId="0" xfId="0" applyFont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top" wrapText="1"/>
    </xf>
    <xf numFmtId="164" fontId="5" fillId="0" borderId="0" xfId="0" applyFont="1" applyAlignment="1">
      <alignment/>
    </xf>
    <xf numFmtId="164" fontId="3" fillId="0" borderId="0" xfId="0" applyFont="1" applyFill="1" applyAlignment="1">
      <alignment horizontal="right" vertical="top" wrapText="1"/>
    </xf>
    <xf numFmtId="166" fontId="5" fillId="0" borderId="0" xfId="0" applyNumberFormat="1" applyFont="1" applyFill="1" applyBorder="1" applyAlignment="1">
      <alignment horizontal="center" vertical="top" wrapText="1"/>
    </xf>
    <xf numFmtId="164" fontId="5" fillId="0" borderId="0" xfId="0" applyFont="1" applyFill="1" applyAlignment="1">
      <alignment horizontal="right" vertical="top" wrapText="1"/>
    </xf>
    <xf numFmtId="165" fontId="5" fillId="0" borderId="0" xfId="0" applyNumberFormat="1" applyFont="1" applyAlignment="1">
      <alignment/>
    </xf>
    <xf numFmtId="166" fontId="3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Alignment="1">
      <alignment horizontal="right" vertical="top" wrapText="1"/>
    </xf>
    <xf numFmtId="164" fontId="3" fillId="0" borderId="0" xfId="0" applyFont="1" applyAlignment="1">
      <alignment horizontal="justify" wrapText="1"/>
    </xf>
    <xf numFmtId="164" fontId="3" fillId="0" borderId="0" xfId="0" applyFont="1" applyFill="1" applyBorder="1" applyAlignment="1">
      <alignment horizontal="left" vertical="top" wrapText="1"/>
    </xf>
    <xf numFmtId="164" fontId="3" fillId="0" borderId="0" xfId="0" applyFont="1" applyFill="1" applyAlignment="1">
      <alignment horizontal="justify" vertical="top" wrapText="1"/>
    </xf>
    <xf numFmtId="166" fontId="3" fillId="0" borderId="0" xfId="0" applyNumberFormat="1" applyFont="1" applyFill="1" applyAlignment="1">
      <alignment horizontal="justify" vertical="top" wrapText="1"/>
    </xf>
    <xf numFmtId="164" fontId="10" fillId="0" borderId="0" xfId="0" applyFont="1" applyFill="1" applyAlignment="1">
      <alignment horizontal="justify" vertical="top" wrapText="1"/>
    </xf>
    <xf numFmtId="164" fontId="5" fillId="0" borderId="0" xfId="0" applyFont="1" applyFill="1" applyBorder="1" applyAlignment="1">
      <alignment horizontal="center" vertical="top"/>
    </xf>
    <xf numFmtId="164" fontId="3" fillId="0" borderId="0" xfId="0" applyFont="1" applyFill="1" applyAlignment="1">
      <alignment/>
    </xf>
    <xf numFmtId="166" fontId="3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10" fillId="0" borderId="0" xfId="0" applyFont="1" applyFill="1" applyAlignment="1">
      <alignment/>
    </xf>
    <xf numFmtId="164" fontId="2" fillId="0" borderId="0" xfId="0" applyFont="1" applyFill="1" applyBorder="1" applyAlignment="1">
      <alignment horizontal="left" wrapText="1"/>
    </xf>
    <xf numFmtId="166" fontId="2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 wrapText="1"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right"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Alignment="1">
      <alignment wrapText="1"/>
    </xf>
    <xf numFmtId="164" fontId="8" fillId="0" borderId="0" xfId="0" applyFont="1" applyFill="1" applyAlignment="1">
      <alignment wrapText="1"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right" wrapText="1"/>
    </xf>
    <xf numFmtId="164" fontId="10" fillId="0" borderId="0" xfId="0" applyFont="1" applyFill="1" applyBorder="1" applyAlignment="1">
      <alignment/>
    </xf>
    <xf numFmtId="164" fontId="10" fillId="0" borderId="0" xfId="0" applyFont="1" applyFill="1" applyBorder="1" applyAlignment="1">
      <alignment horizontal="left"/>
    </xf>
    <xf numFmtId="166" fontId="10" fillId="0" borderId="0" xfId="0" applyNumberFormat="1" applyFont="1" applyFill="1" applyBorder="1" applyAlignment="1">
      <alignment/>
    </xf>
    <xf numFmtId="164" fontId="10" fillId="0" borderId="0" xfId="0" applyFont="1" applyFill="1" applyAlignment="1">
      <alignment horizontal="left"/>
    </xf>
    <xf numFmtId="166" fontId="10" fillId="0" borderId="0" xfId="0" applyNumberFormat="1" applyFont="1" applyFill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justify" wrapText="1"/>
    </xf>
    <xf numFmtId="164" fontId="0" fillId="0" borderId="0" xfId="0" applyFont="1" applyAlignment="1">
      <alignment/>
    </xf>
    <xf numFmtId="164" fontId="13" fillId="0" borderId="0" xfId="0" applyFont="1" applyFill="1" applyBorder="1" applyAlignment="1">
      <alignment horizontal="center" vertical="top" wrapText="1"/>
    </xf>
    <xf numFmtId="164" fontId="12" fillId="0" borderId="0" xfId="0" applyFont="1" applyFill="1" applyBorder="1" applyAlignment="1">
      <alignment horizontal="center" vertical="top" wrapText="1"/>
    </xf>
    <xf numFmtId="164" fontId="6" fillId="0" borderId="0" xfId="0" applyFont="1" applyFill="1" applyAlignment="1">
      <alignment horizontal="justify" vertical="top" wrapText="1"/>
    </xf>
    <xf numFmtId="165" fontId="3" fillId="0" borderId="0" xfId="0" applyNumberFormat="1" applyFont="1" applyFill="1" applyBorder="1" applyAlignment="1">
      <alignment vertical="top" wrapText="1"/>
    </xf>
    <xf numFmtId="164" fontId="7" fillId="0" borderId="0" xfId="0" applyFont="1" applyAlignment="1">
      <alignment horizontal="justify" vertical="top" wrapText="1"/>
    </xf>
    <xf numFmtId="165" fontId="3" fillId="0" borderId="0" xfId="0" applyNumberFormat="1" applyFont="1" applyFill="1" applyAlignment="1">
      <alignment vertical="top" wrapText="1"/>
    </xf>
    <xf numFmtId="164" fontId="0" fillId="0" borderId="0" xfId="0" applyFill="1" applyAlignment="1">
      <alignment/>
    </xf>
    <xf numFmtId="166" fontId="5" fillId="0" borderId="0" xfId="0" applyNumberFormat="1" applyFont="1" applyFill="1" applyBorder="1" applyAlignment="1">
      <alignment horizontal="right" vertical="top" wrapText="1"/>
    </xf>
    <xf numFmtId="164" fontId="5" fillId="0" borderId="0" xfId="20" applyFont="1" applyBorder="1" applyAlignment="1">
      <alignment horizontal="justify" vertical="center" wrapText="1"/>
      <protection/>
    </xf>
    <xf numFmtId="168" fontId="5" fillId="0" borderId="0" xfId="0" applyNumberFormat="1" applyFont="1" applyAlignment="1">
      <alignment horizontal="center" vertical="top" wrapText="1"/>
    </xf>
    <xf numFmtId="164" fontId="3" fillId="0" borderId="0" xfId="20" applyFont="1" applyBorder="1" applyAlignment="1">
      <alignment horizontal="justify" vertical="center" wrapText="1"/>
      <protection/>
    </xf>
    <xf numFmtId="168" fontId="3" fillId="0" borderId="0" xfId="0" applyNumberFormat="1" applyFont="1" applyAlignment="1">
      <alignment horizontal="center" vertical="top" wrapText="1"/>
    </xf>
    <xf numFmtId="164" fontId="3" fillId="0" borderId="0" xfId="0" applyFont="1" applyFill="1" applyAlignment="1">
      <alignment horizontal="center" vertical="top" wrapText="1"/>
    </xf>
    <xf numFmtId="165" fontId="5" fillId="0" borderId="0" xfId="0" applyNumberFormat="1" applyFont="1" applyFill="1" applyBorder="1" applyAlignment="1">
      <alignment vertical="top" wrapText="1"/>
    </xf>
    <xf numFmtId="164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Alignment="1">
      <alignment/>
    </xf>
    <xf numFmtId="164" fontId="0" fillId="0" borderId="0" xfId="0" applyAlignment="1">
      <alignment horizontal="center"/>
    </xf>
    <xf numFmtId="164" fontId="4" fillId="0" borderId="0" xfId="0" applyFont="1" applyBorder="1" applyAlignment="1">
      <alignment horizontal="center"/>
    </xf>
    <xf numFmtId="164" fontId="13" fillId="0" borderId="0" xfId="0" applyFont="1" applyAlignment="1">
      <alignment/>
    </xf>
    <xf numFmtId="164" fontId="5" fillId="0" borderId="0" xfId="0" applyFont="1" applyFill="1" applyAlignment="1">
      <alignment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justify" vertical="top" wrapText="1"/>
    </xf>
    <xf numFmtId="164" fontId="7" fillId="0" borderId="0" xfId="0" applyFont="1" applyFill="1" applyAlignment="1">
      <alignment horizontal="justify" vertical="top" wrapText="1"/>
    </xf>
    <xf numFmtId="166" fontId="3" fillId="0" borderId="0" xfId="0" applyNumberFormat="1" applyFont="1" applyFill="1" applyBorder="1" applyAlignment="1">
      <alignment horizontal="right" vertical="top" wrapText="1"/>
    </xf>
    <xf numFmtId="164" fontId="11" fillId="0" borderId="0" xfId="20" applyFont="1" applyBorder="1" applyAlignment="1">
      <alignment horizontal="justify" vertical="center" wrapText="1"/>
      <protection/>
    </xf>
    <xf numFmtId="164" fontId="5" fillId="0" borderId="0" xfId="0" applyFont="1" applyFill="1" applyBorder="1" applyAlignment="1">
      <alignment horizontal="center"/>
    </xf>
    <xf numFmtId="165" fontId="2" fillId="0" borderId="0" xfId="0" applyNumberFormat="1" applyFont="1" applyFill="1" applyAlignment="1">
      <alignment vertical="top" wrapText="1"/>
    </xf>
    <xf numFmtId="164" fontId="10" fillId="0" borderId="0" xfId="0" applyFont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/>
    </xf>
    <xf numFmtId="164" fontId="5" fillId="0" borderId="0" xfId="0" applyFont="1" applyFill="1" applyAlignment="1">
      <alignment horizontal="justify" vertical="top" wrapText="1"/>
    </xf>
    <xf numFmtId="164" fontId="5" fillId="0" borderId="0" xfId="0" applyFont="1" applyFill="1" applyBorder="1" applyAlignment="1">
      <alignment horizontal="left" vertical="top" wrapText="1"/>
    </xf>
    <xf numFmtId="166" fontId="5" fillId="0" borderId="0" xfId="0" applyNumberFormat="1" applyFont="1" applyFill="1" applyBorder="1" applyAlignment="1">
      <alignment horizontal="justify" vertical="top" wrapText="1"/>
    </xf>
    <xf numFmtId="166" fontId="3" fillId="0" borderId="0" xfId="0" applyNumberFormat="1" applyFont="1" applyFill="1" applyBorder="1" applyAlignment="1">
      <alignment horizontal="justify" vertical="top" wrapText="1"/>
    </xf>
    <xf numFmtId="164" fontId="3" fillId="0" borderId="0" xfId="0" applyFont="1" applyFill="1" applyAlignment="1">
      <alignment horizontal="left" wrapText="1"/>
    </xf>
    <xf numFmtId="165" fontId="3" fillId="0" borderId="0" xfId="0" applyNumberFormat="1" applyFont="1" applyFill="1" applyAlignment="1">
      <alignment horizontal="right"/>
    </xf>
    <xf numFmtId="166" fontId="2" fillId="0" borderId="0" xfId="0" applyNumberFormat="1" applyFont="1" applyFill="1" applyBorder="1" applyAlignment="1">
      <alignment horizontal="left"/>
    </xf>
    <xf numFmtId="164" fontId="3" fillId="0" borderId="0" xfId="0" applyFont="1" applyFill="1" applyAlignment="1">
      <alignment horizontal="left"/>
    </xf>
    <xf numFmtId="164" fontId="2" fillId="0" borderId="0" xfId="0" applyFont="1" applyFill="1" applyBorder="1" applyAlignment="1">
      <alignment horizontal="justify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view="pageBreakPreview" zoomScaleSheetLayoutView="100" workbookViewId="0" topLeftCell="A17">
      <selection activeCell="B5" sqref="B5"/>
    </sheetView>
  </sheetViews>
  <sheetFormatPr defaultColWidth="9.00390625" defaultRowHeight="12.75"/>
  <cols>
    <col min="1" max="1" width="23.25390625" style="0" customWidth="1"/>
    <col min="2" max="2" width="52.00390625" style="0" customWidth="1"/>
    <col min="3" max="4" width="0" style="0" hidden="1" customWidth="1"/>
    <col min="5" max="5" width="10.75390625" style="0" customWidth="1"/>
  </cols>
  <sheetData>
    <row r="1" spans="1:8" ht="18.75" customHeight="1">
      <c r="A1" s="1"/>
      <c r="B1" s="2" t="s">
        <v>0</v>
      </c>
      <c r="C1" s="2"/>
      <c r="D1" s="2"/>
      <c r="E1" s="2"/>
      <c r="F1" s="1"/>
      <c r="G1" s="1"/>
      <c r="H1" s="1"/>
    </row>
    <row r="2" spans="1:8" ht="18.75" customHeight="1">
      <c r="A2" s="1"/>
      <c r="B2" s="2" t="s">
        <v>1</v>
      </c>
      <c r="C2" s="2"/>
      <c r="D2" s="2"/>
      <c r="E2" s="2"/>
      <c r="F2" s="1"/>
      <c r="G2" s="1"/>
      <c r="H2" s="1"/>
    </row>
    <row r="3" spans="1:8" ht="18.75" customHeight="1">
      <c r="A3" s="1"/>
      <c r="B3" s="2" t="s">
        <v>2</v>
      </c>
      <c r="C3" s="2"/>
      <c r="D3" s="2"/>
      <c r="E3" s="2"/>
      <c r="F3" s="1"/>
      <c r="G3" s="1"/>
      <c r="H3" s="1"/>
    </row>
    <row r="4" spans="1:8" ht="18.75" customHeight="1">
      <c r="A4" s="1"/>
      <c r="B4" s="2" t="s">
        <v>3</v>
      </c>
      <c r="C4" s="2"/>
      <c r="D4" s="2"/>
      <c r="E4" s="2"/>
      <c r="F4" s="1"/>
      <c r="G4" s="1"/>
      <c r="H4" s="1"/>
    </row>
    <row r="5" spans="1:8" ht="18.75" customHeight="1">
      <c r="A5" s="1"/>
      <c r="B5" s="2" t="s">
        <v>4</v>
      </c>
      <c r="C5" s="2"/>
      <c r="D5" s="2"/>
      <c r="E5" s="2"/>
      <c r="F5" s="1"/>
      <c r="G5" s="1"/>
      <c r="H5" s="1"/>
    </row>
    <row r="6" spans="1:8" ht="9.75" customHeight="1">
      <c r="A6" s="1"/>
      <c r="B6" s="3"/>
      <c r="C6" s="3"/>
      <c r="D6" s="3"/>
      <c r="E6" s="3"/>
      <c r="F6" s="1"/>
      <c r="G6" s="1"/>
      <c r="H6" s="1"/>
    </row>
    <row r="7" spans="1:8" ht="18.75" customHeight="1">
      <c r="A7" s="4"/>
      <c r="B7" s="2" t="s">
        <v>5</v>
      </c>
      <c r="C7" s="2"/>
      <c r="D7" s="2"/>
      <c r="E7" s="2"/>
      <c r="F7" s="5"/>
      <c r="G7" s="1"/>
      <c r="H7" s="1"/>
    </row>
    <row r="8" spans="1:8" ht="18.75" customHeight="1">
      <c r="A8" s="4"/>
      <c r="B8" s="2" t="s">
        <v>1</v>
      </c>
      <c r="C8" s="2"/>
      <c r="D8" s="2"/>
      <c r="E8" s="2"/>
      <c r="F8" s="5"/>
      <c r="G8" s="1"/>
      <c r="H8" s="1"/>
    </row>
    <row r="9" spans="1:8" ht="18.75" customHeight="1">
      <c r="A9" s="4"/>
      <c r="B9" s="2" t="s">
        <v>2</v>
      </c>
      <c r="C9" s="2"/>
      <c r="D9" s="2"/>
      <c r="E9" s="2"/>
      <c r="F9" s="5"/>
      <c r="G9" s="1"/>
      <c r="H9" s="1"/>
    </row>
    <row r="10" spans="1:8" ht="18.75" customHeight="1">
      <c r="A10" s="4"/>
      <c r="B10" s="2" t="s">
        <v>3</v>
      </c>
      <c r="C10" s="2"/>
      <c r="D10" s="2"/>
      <c r="E10" s="2"/>
      <c r="F10" s="5"/>
      <c r="G10" s="1"/>
      <c r="H10" s="1"/>
    </row>
    <row r="11" spans="1:8" ht="18.75" customHeight="1">
      <c r="A11" s="4"/>
      <c r="B11" s="2" t="s">
        <v>6</v>
      </c>
      <c r="C11" s="2"/>
      <c r="D11" s="2"/>
      <c r="E11" s="2"/>
      <c r="F11" s="5"/>
      <c r="G11" s="1"/>
      <c r="H11" s="1"/>
    </row>
    <row r="12" spans="1:8" ht="6.75" customHeight="1">
      <c r="A12" s="4"/>
      <c r="B12" s="5"/>
      <c r="C12" s="5"/>
      <c r="D12" s="5"/>
      <c r="E12" s="5"/>
      <c r="F12" s="5"/>
      <c r="G12" s="1"/>
      <c r="H12" s="1"/>
    </row>
    <row r="13" spans="1:8" ht="39.75" customHeight="1">
      <c r="A13" s="6" t="s">
        <v>7</v>
      </c>
      <c r="B13" s="6"/>
      <c r="C13" s="6"/>
      <c r="D13" s="6"/>
      <c r="E13" s="6"/>
      <c r="F13" s="1"/>
      <c r="G13" s="1"/>
      <c r="H13" s="1"/>
    </row>
    <row r="14" spans="1:8" ht="18.75" customHeight="1">
      <c r="A14" s="7"/>
      <c r="B14" s="2" t="s">
        <v>8</v>
      </c>
      <c r="C14" s="2"/>
      <c r="D14" s="2"/>
      <c r="E14" s="2"/>
      <c r="F14" s="1"/>
      <c r="G14" s="1"/>
      <c r="H14" s="1" t="s">
        <v>9</v>
      </c>
    </row>
    <row r="15" spans="1:8" ht="17.25" customHeight="1">
      <c r="A15" s="8" t="s">
        <v>10</v>
      </c>
      <c r="B15" s="8" t="s">
        <v>11</v>
      </c>
      <c r="C15" s="8" t="s">
        <v>12</v>
      </c>
      <c r="D15" s="9" t="s">
        <v>13</v>
      </c>
      <c r="E15" s="8" t="s">
        <v>12</v>
      </c>
      <c r="F15" s="1"/>
      <c r="G15" s="1"/>
      <c r="H15" s="1"/>
    </row>
    <row r="16" spans="1:8" ht="15.75" customHeight="1">
      <c r="A16" s="10" t="s">
        <v>14</v>
      </c>
      <c r="B16" s="10"/>
      <c r="C16" s="11">
        <f>SUM(C17+C62)</f>
        <v>221852.1</v>
      </c>
      <c r="D16" s="11">
        <f>SUM(D17+D62)</f>
        <v>-128.8</v>
      </c>
      <c r="E16" s="12">
        <f>SUM(C16+D16)</f>
        <v>221723.30000000002</v>
      </c>
      <c r="F16" s="1"/>
      <c r="G16" s="1"/>
      <c r="H16" s="1"/>
    </row>
    <row r="17" spans="1:8" ht="16.5" customHeight="1">
      <c r="A17" s="13" t="s">
        <v>15</v>
      </c>
      <c r="B17" s="13" t="s">
        <v>16</v>
      </c>
      <c r="C17" s="11">
        <f>SUM(C18+C21+C26+C28++C31+C37+C51+C60)</f>
        <v>176701.80000000002</v>
      </c>
      <c r="D17" s="11">
        <f>SUM(D18+D21+D26+D28++D31+D37+D51+D60)</f>
        <v>0</v>
      </c>
      <c r="E17" s="12">
        <f aca="true" t="shared" si="0" ref="E17:E82">SUM(C17+D17)</f>
        <v>176701.80000000002</v>
      </c>
      <c r="F17" s="1"/>
      <c r="G17" s="1"/>
      <c r="H17" s="1"/>
    </row>
    <row r="18" spans="1:8" ht="17.25" customHeight="1">
      <c r="A18" s="14" t="s">
        <v>17</v>
      </c>
      <c r="B18" s="14" t="s">
        <v>18</v>
      </c>
      <c r="C18" s="15">
        <f>SUM(C19)</f>
        <v>73000.1</v>
      </c>
      <c r="D18" s="16">
        <f>SUM(D19)</f>
        <v>0</v>
      </c>
      <c r="E18" s="17">
        <f t="shared" si="0"/>
        <v>73000.1</v>
      </c>
      <c r="F18" s="1"/>
      <c r="G18" s="1"/>
      <c r="H18" s="1"/>
    </row>
    <row r="19" spans="1:8" ht="17.25" customHeight="1">
      <c r="A19" s="14" t="s">
        <v>19</v>
      </c>
      <c r="B19" s="14" t="s">
        <v>20</v>
      </c>
      <c r="C19" s="15">
        <v>73000.1</v>
      </c>
      <c r="D19" s="16">
        <v>0</v>
      </c>
      <c r="E19" s="17">
        <f t="shared" si="0"/>
        <v>73000.1</v>
      </c>
      <c r="F19" s="1"/>
      <c r="G19" s="1"/>
      <c r="H19" s="1"/>
    </row>
    <row r="20" spans="1:8" ht="30" customHeight="1">
      <c r="A20" s="14" t="s">
        <v>21</v>
      </c>
      <c r="B20" s="14" t="s">
        <v>22</v>
      </c>
      <c r="C20" s="15">
        <v>10906.6</v>
      </c>
      <c r="D20" s="17">
        <f>SUM(D21)</f>
        <v>0</v>
      </c>
      <c r="E20" s="17">
        <f t="shared" si="0"/>
        <v>10906.6</v>
      </c>
      <c r="F20" s="1"/>
      <c r="G20" s="1"/>
      <c r="H20" s="1"/>
    </row>
    <row r="21" spans="1:8" ht="48" customHeight="1">
      <c r="A21" s="14" t="s">
        <v>23</v>
      </c>
      <c r="B21" s="14" t="s">
        <v>24</v>
      </c>
      <c r="C21" s="15">
        <f>SUM(C22:C25)</f>
        <v>8501.6</v>
      </c>
      <c r="D21" s="15">
        <f>SUM(D22:D25)</f>
        <v>0</v>
      </c>
      <c r="E21" s="17">
        <f t="shared" si="0"/>
        <v>8501.6</v>
      </c>
      <c r="F21" s="1"/>
      <c r="G21" s="1"/>
      <c r="H21" s="1"/>
    </row>
    <row r="22" spans="1:8" ht="93" customHeight="1">
      <c r="A22" s="14" t="s">
        <v>25</v>
      </c>
      <c r="B22" s="14" t="s">
        <v>26</v>
      </c>
      <c r="C22" s="15">
        <v>3100</v>
      </c>
      <c r="D22" s="16">
        <v>0</v>
      </c>
      <c r="E22" s="17">
        <f>SUM(C22+D22)</f>
        <v>3100</v>
      </c>
      <c r="F22" s="1"/>
      <c r="G22" s="1"/>
      <c r="H22" s="1"/>
    </row>
    <row r="23" spans="1:8" ht="12.75">
      <c r="A23" s="14" t="s">
        <v>27</v>
      </c>
      <c r="B23" s="14" t="s">
        <v>28</v>
      </c>
      <c r="C23" s="15">
        <v>70</v>
      </c>
      <c r="D23" s="16">
        <v>0</v>
      </c>
      <c r="E23" s="17">
        <f>SUM(C23+D23)</f>
        <v>70</v>
      </c>
      <c r="F23" s="1"/>
      <c r="G23" s="1"/>
      <c r="H23" s="1"/>
    </row>
    <row r="24" spans="1:8" ht="93" customHeight="1">
      <c r="A24" s="14" t="s">
        <v>29</v>
      </c>
      <c r="B24" s="14" t="s">
        <v>30</v>
      </c>
      <c r="C24" s="15">
        <v>5331.6</v>
      </c>
      <c r="D24" s="18">
        <v>0</v>
      </c>
      <c r="E24" s="17">
        <f>SUM(C24+D24)</f>
        <v>5331.6</v>
      </c>
      <c r="F24" s="1"/>
      <c r="G24" s="1"/>
      <c r="H24" s="1"/>
    </row>
    <row r="25" spans="1:8" ht="0.75" customHeight="1">
      <c r="A25" s="14" t="s">
        <v>31</v>
      </c>
      <c r="B25" s="14" t="s">
        <v>32</v>
      </c>
      <c r="C25" s="15">
        <v>0</v>
      </c>
      <c r="D25" s="16">
        <v>0</v>
      </c>
      <c r="E25" s="17">
        <f>SUM(C25+D25)</f>
        <v>0</v>
      </c>
      <c r="F25" s="1"/>
      <c r="G25" s="1"/>
      <c r="H25" s="1"/>
    </row>
    <row r="26" spans="1:8" ht="16.5" customHeight="1">
      <c r="A26" s="14" t="s">
        <v>33</v>
      </c>
      <c r="B26" s="14" t="s">
        <v>34</v>
      </c>
      <c r="C26" s="15">
        <f>SUM(C27)</f>
        <v>1701</v>
      </c>
      <c r="D26" s="16">
        <f>SUM(D27)</f>
        <v>0</v>
      </c>
      <c r="E26" s="17">
        <f t="shared" si="0"/>
        <v>1701</v>
      </c>
      <c r="F26" s="1"/>
      <c r="G26" s="1"/>
      <c r="H26" s="1"/>
    </row>
    <row r="27" spans="1:8" ht="18" customHeight="1">
      <c r="A27" s="14" t="s">
        <v>35</v>
      </c>
      <c r="B27" s="14" t="s">
        <v>36</v>
      </c>
      <c r="C27" s="15">
        <v>1701</v>
      </c>
      <c r="D27" s="16">
        <v>0</v>
      </c>
      <c r="E27" s="17">
        <f t="shared" si="0"/>
        <v>1701</v>
      </c>
      <c r="F27" s="1"/>
      <c r="G27" s="1"/>
      <c r="H27" s="1"/>
    </row>
    <row r="28" spans="1:8" ht="18" customHeight="1">
      <c r="A28" s="14" t="s">
        <v>37</v>
      </c>
      <c r="B28" s="14" t="s">
        <v>38</v>
      </c>
      <c r="C28" s="15">
        <f>SUM(C29+C30)</f>
        <v>64142.1</v>
      </c>
      <c r="D28" s="15">
        <f>SUM(D29+D30)</f>
        <v>0</v>
      </c>
      <c r="E28" s="15">
        <f>SUM(E29+E30)</f>
        <v>64142.1</v>
      </c>
      <c r="F28" s="1"/>
      <c r="G28" s="1"/>
      <c r="H28" s="1"/>
    </row>
    <row r="29" spans="1:8" ht="18" customHeight="1">
      <c r="A29" s="14" t="s">
        <v>39</v>
      </c>
      <c r="B29" s="14" t="s">
        <v>40</v>
      </c>
      <c r="C29" s="15">
        <v>6454.1</v>
      </c>
      <c r="D29" s="16">
        <v>0</v>
      </c>
      <c r="E29" s="17">
        <f t="shared" si="0"/>
        <v>6454.1</v>
      </c>
      <c r="F29" s="1"/>
      <c r="G29" s="1"/>
      <c r="H29" s="1"/>
    </row>
    <row r="30" spans="1:8" ht="18.75" customHeight="1">
      <c r="A30" s="14" t="s">
        <v>41</v>
      </c>
      <c r="B30" s="14" t="s">
        <v>42</v>
      </c>
      <c r="C30" s="15">
        <v>57688</v>
      </c>
      <c r="D30" s="16">
        <v>0</v>
      </c>
      <c r="E30" s="17">
        <f t="shared" si="0"/>
        <v>57688</v>
      </c>
      <c r="F30" s="1"/>
      <c r="G30" s="1"/>
      <c r="H30" s="1"/>
    </row>
    <row r="31" spans="1:8" ht="45" customHeight="1">
      <c r="A31" s="13" t="s">
        <v>43</v>
      </c>
      <c r="B31" s="13" t="s">
        <v>44</v>
      </c>
      <c r="C31" s="11">
        <f>SUM(C32)</f>
        <v>27395.7</v>
      </c>
      <c r="D31" s="11">
        <f>SUM(D32)</f>
        <v>0</v>
      </c>
      <c r="E31" s="12">
        <f t="shared" si="0"/>
        <v>27395.7</v>
      </c>
      <c r="F31" s="1"/>
      <c r="G31" s="1"/>
      <c r="H31" s="1"/>
    </row>
    <row r="32" spans="1:8" ht="111.75" customHeight="1">
      <c r="A32" s="14" t="s">
        <v>45</v>
      </c>
      <c r="B32" s="14" t="s">
        <v>46</v>
      </c>
      <c r="C32" s="15">
        <f>SUM(C33+C36)</f>
        <v>27395.7</v>
      </c>
      <c r="D32" s="15">
        <f>SUM(D33+D36)</f>
        <v>0</v>
      </c>
      <c r="E32" s="15">
        <f>SUM(E33+E36)</f>
        <v>27395.7</v>
      </c>
      <c r="F32" s="1"/>
      <c r="G32" s="1"/>
      <c r="H32" s="1"/>
    </row>
    <row r="33" spans="1:8" ht="12.75">
      <c r="A33" s="14" t="s">
        <v>47</v>
      </c>
      <c r="B33" s="14" t="s">
        <v>48</v>
      </c>
      <c r="C33" s="15">
        <f>SUM(C34)</f>
        <v>18895.7</v>
      </c>
      <c r="D33" s="16">
        <f>SUM(D34)</f>
        <v>0</v>
      </c>
      <c r="E33" s="17">
        <f t="shared" si="0"/>
        <v>18895.7</v>
      </c>
      <c r="F33" s="1"/>
      <c r="G33" s="1"/>
      <c r="H33" s="1"/>
    </row>
    <row r="34" spans="1:8" ht="102" customHeight="1">
      <c r="A34" s="14" t="s">
        <v>49</v>
      </c>
      <c r="B34" s="14" t="s">
        <v>50</v>
      </c>
      <c r="C34" s="15">
        <v>18895.7</v>
      </c>
      <c r="D34" s="16">
        <v>0</v>
      </c>
      <c r="E34" s="17">
        <f t="shared" si="0"/>
        <v>18895.7</v>
      </c>
      <c r="F34" s="1"/>
      <c r="G34" s="1"/>
      <c r="H34" s="1"/>
    </row>
    <row r="35" spans="1:8" ht="12.75">
      <c r="A35" s="14" t="s">
        <v>51</v>
      </c>
      <c r="B35" s="4" t="s">
        <v>52</v>
      </c>
      <c r="C35" s="15">
        <f>SUM(C36)</f>
        <v>8500</v>
      </c>
      <c r="D35" s="16">
        <f>SUM(D36)</f>
        <v>0</v>
      </c>
      <c r="E35" s="17">
        <f>SUM(C35+D35)</f>
        <v>8500</v>
      </c>
      <c r="F35" s="1"/>
      <c r="G35" s="1"/>
      <c r="H35" s="1"/>
    </row>
    <row r="36" spans="1:8" ht="96.75" customHeight="1">
      <c r="A36" s="14" t="s">
        <v>53</v>
      </c>
      <c r="B36" s="14" t="s">
        <v>54</v>
      </c>
      <c r="C36" s="15">
        <v>8500</v>
      </c>
      <c r="D36" s="16">
        <v>0</v>
      </c>
      <c r="E36" s="17">
        <f t="shared" si="0"/>
        <v>8500</v>
      </c>
      <c r="F36" s="1"/>
      <c r="G36" s="1"/>
      <c r="H36" s="1"/>
    </row>
    <row r="37" spans="1:8" ht="33.75" customHeight="1">
      <c r="A37" s="13" t="s">
        <v>55</v>
      </c>
      <c r="B37" s="13" t="s">
        <v>56</v>
      </c>
      <c r="C37" s="11">
        <f>SUM(C43+C40+C41)</f>
        <v>1853</v>
      </c>
      <c r="D37" s="11">
        <f>SUM(D43+D40+D41)</f>
        <v>0</v>
      </c>
      <c r="E37" s="12">
        <f t="shared" si="0"/>
        <v>1853</v>
      </c>
      <c r="F37" s="1"/>
      <c r="G37" s="1"/>
      <c r="H37" s="1"/>
    </row>
    <row r="38" spans="1:8" ht="17.25" customHeight="1" hidden="1">
      <c r="A38" s="14" t="s">
        <v>57</v>
      </c>
      <c r="B38" s="14" t="s">
        <v>58</v>
      </c>
      <c r="C38" s="15">
        <f>SUM(C39)</f>
        <v>0</v>
      </c>
      <c r="D38" s="19">
        <f>SUM(D39)</f>
        <v>0</v>
      </c>
      <c r="E38" s="17">
        <f>SUM(C38+D38)</f>
        <v>0</v>
      </c>
      <c r="F38" s="1"/>
      <c r="G38" s="1"/>
      <c r="H38" s="1"/>
    </row>
    <row r="39" spans="1:8" ht="36" customHeight="1" hidden="1">
      <c r="A39" s="14" t="s">
        <v>59</v>
      </c>
      <c r="B39" s="14" t="s">
        <v>60</v>
      </c>
      <c r="C39" s="15">
        <f>SUM(C40)</f>
        <v>0</v>
      </c>
      <c r="D39" s="19">
        <f>SUM(D40)</f>
        <v>0</v>
      </c>
      <c r="E39" s="17">
        <f t="shared" si="0"/>
        <v>0</v>
      </c>
      <c r="F39" s="1"/>
      <c r="G39" s="1"/>
      <c r="H39" s="1"/>
    </row>
    <row r="40" spans="1:8" ht="34.5" customHeight="1" hidden="1">
      <c r="A40" s="14" t="s">
        <v>61</v>
      </c>
      <c r="B40" s="14" t="s">
        <v>62</v>
      </c>
      <c r="C40" s="15">
        <v>0</v>
      </c>
      <c r="D40" s="16">
        <v>0</v>
      </c>
      <c r="E40" s="17">
        <f t="shared" si="0"/>
        <v>0</v>
      </c>
      <c r="F40" s="1"/>
      <c r="G40" s="1"/>
      <c r="H40" s="1"/>
    </row>
    <row r="41" spans="1:8" ht="117.75" customHeight="1">
      <c r="A41" s="14" t="s">
        <v>63</v>
      </c>
      <c r="B41" s="20" t="s">
        <v>64</v>
      </c>
      <c r="C41" s="15">
        <f>SUM(C42)</f>
        <v>193.8</v>
      </c>
      <c r="D41" s="16">
        <f>SUM(D42)</f>
        <v>0</v>
      </c>
      <c r="E41" s="17">
        <f>SUM(C41+D41)</f>
        <v>193.8</v>
      </c>
      <c r="F41" s="1"/>
      <c r="G41" s="1"/>
      <c r="H41" s="1"/>
    </row>
    <row r="42" spans="1:8" ht="125.25" customHeight="1">
      <c r="A42" s="14" t="s">
        <v>65</v>
      </c>
      <c r="B42" s="20" t="s">
        <v>66</v>
      </c>
      <c r="C42" s="15">
        <v>193.8</v>
      </c>
      <c r="D42" s="16">
        <v>0</v>
      </c>
      <c r="E42" s="17">
        <f>SUM(C42+D42)</f>
        <v>193.8</v>
      </c>
      <c r="F42" s="1"/>
      <c r="G42" s="1"/>
      <c r="H42" s="1"/>
    </row>
    <row r="43" spans="1:8" ht="67.5" customHeight="1">
      <c r="A43" s="14" t="s">
        <v>67</v>
      </c>
      <c r="B43" s="14" t="s">
        <v>68</v>
      </c>
      <c r="C43" s="15">
        <f>SUM(C44+C49)</f>
        <v>1659.2</v>
      </c>
      <c r="D43" s="15">
        <f>SUM(D44+D49)</f>
        <v>0</v>
      </c>
      <c r="E43" s="15">
        <f>SUM(E44+E49)</f>
        <v>1659.2</v>
      </c>
      <c r="F43" s="1"/>
      <c r="G43" s="1"/>
      <c r="H43" s="1"/>
    </row>
    <row r="44" spans="1:8" ht="47.25" customHeight="1">
      <c r="A44" s="14" t="s">
        <v>69</v>
      </c>
      <c r="B44" s="14" t="s">
        <v>70</v>
      </c>
      <c r="C44" s="15">
        <f>SUM(C45)</f>
        <v>1176.5</v>
      </c>
      <c r="D44" s="16">
        <f>SUM(D45)</f>
        <v>0</v>
      </c>
      <c r="E44" s="17">
        <f t="shared" si="0"/>
        <v>1176.5</v>
      </c>
      <c r="F44" s="21"/>
      <c r="G44" s="21"/>
      <c r="H44" s="21"/>
    </row>
    <row r="45" spans="1:8" ht="61.5" customHeight="1">
      <c r="A45" s="14" t="s">
        <v>71</v>
      </c>
      <c r="B45" s="14" t="s">
        <v>72</v>
      </c>
      <c r="C45" s="15">
        <v>1176.5</v>
      </c>
      <c r="D45" s="16">
        <v>0</v>
      </c>
      <c r="E45" s="17">
        <f t="shared" si="0"/>
        <v>1176.5</v>
      </c>
      <c r="F45" s="21"/>
      <c r="G45" s="21"/>
      <c r="H45" s="21"/>
    </row>
    <row r="46" spans="1:8" ht="0.75" customHeight="1" hidden="1">
      <c r="A46" s="14" t="s">
        <v>73</v>
      </c>
      <c r="B46" s="14" t="s">
        <v>74</v>
      </c>
      <c r="C46" s="15">
        <f>SUM(C47)</f>
        <v>0</v>
      </c>
      <c r="D46" s="22"/>
      <c r="E46" s="17">
        <f t="shared" si="0"/>
        <v>0</v>
      </c>
      <c r="F46" s="21"/>
      <c r="G46" s="21"/>
      <c r="H46" s="21"/>
    </row>
    <row r="47" spans="1:8" ht="33.75" customHeight="1" hidden="1">
      <c r="A47" s="14" t="s">
        <v>75</v>
      </c>
      <c r="B47" s="14" t="s">
        <v>76</v>
      </c>
      <c r="C47" s="15">
        <f>SUM(C48)</f>
        <v>0</v>
      </c>
      <c r="D47" s="19"/>
      <c r="E47" s="17">
        <f t="shared" si="0"/>
        <v>0</v>
      </c>
      <c r="F47" s="1"/>
      <c r="G47" s="1"/>
      <c r="H47" s="1"/>
    </row>
    <row r="48" spans="1:8" ht="50.25" customHeight="1" hidden="1">
      <c r="A48" s="14" t="s">
        <v>77</v>
      </c>
      <c r="B48" s="14" t="s">
        <v>78</v>
      </c>
      <c r="C48" s="15">
        <v>0</v>
      </c>
      <c r="D48" s="19"/>
      <c r="E48" s="17">
        <f t="shared" si="0"/>
        <v>0</v>
      </c>
      <c r="F48" s="1"/>
      <c r="G48" s="1"/>
      <c r="H48" s="1"/>
    </row>
    <row r="49" spans="1:8" ht="63.75" customHeight="1">
      <c r="A49" s="14" t="s">
        <v>79</v>
      </c>
      <c r="B49" s="14" t="s">
        <v>80</v>
      </c>
      <c r="C49" s="15">
        <f>SUM(C50)</f>
        <v>482.7</v>
      </c>
      <c r="D49" s="16">
        <f>SUM(D50)</f>
        <v>0</v>
      </c>
      <c r="E49" s="17">
        <f>SUM(C49+D49)</f>
        <v>482.7</v>
      </c>
      <c r="F49" s="1"/>
      <c r="G49" s="1"/>
      <c r="H49" s="1"/>
    </row>
    <row r="50" spans="1:8" ht="63.75" customHeight="1">
      <c r="A50" s="14" t="s">
        <v>81</v>
      </c>
      <c r="B50" s="14" t="s">
        <v>82</v>
      </c>
      <c r="C50" s="15">
        <v>482.7</v>
      </c>
      <c r="D50" s="16">
        <v>0</v>
      </c>
      <c r="E50" s="17">
        <f>SUM(C50+D50)</f>
        <v>482.7</v>
      </c>
      <c r="F50" s="1"/>
      <c r="G50" s="1"/>
      <c r="H50" s="1"/>
    </row>
    <row r="51" spans="1:8" ht="16.5" customHeight="1">
      <c r="A51" s="13" t="s">
        <v>73</v>
      </c>
      <c r="B51" s="13" t="s">
        <v>74</v>
      </c>
      <c r="C51" s="11">
        <f>SUM(C52+C56+C54+C58)</f>
        <v>85.8</v>
      </c>
      <c r="D51" s="11">
        <f>SUM(D52+D56+D54+D58)</f>
        <v>0</v>
      </c>
      <c r="E51" s="11">
        <f>SUM(E52+E56+E54+E58)</f>
        <v>85.8</v>
      </c>
      <c r="F51" s="1"/>
      <c r="G51" s="1"/>
      <c r="H51" s="1"/>
    </row>
    <row r="52" spans="1:8" ht="33.75" customHeight="1">
      <c r="A52" s="14" t="s">
        <v>83</v>
      </c>
      <c r="B52" s="14" t="s">
        <v>84</v>
      </c>
      <c r="C52" s="15">
        <f>SUM(C53)</f>
        <v>10.8</v>
      </c>
      <c r="D52" s="17">
        <f>SUM(D53)</f>
        <v>0</v>
      </c>
      <c r="E52" s="17">
        <f aca="true" t="shared" si="1" ref="E52:E61">SUM(C52+D52)</f>
        <v>10.8</v>
      </c>
      <c r="F52" s="1"/>
      <c r="G52" s="1"/>
      <c r="H52" s="1"/>
    </row>
    <row r="53" spans="1:8" ht="60.75" customHeight="1">
      <c r="A53" s="14" t="s">
        <v>85</v>
      </c>
      <c r="B53" s="14" t="s">
        <v>86</v>
      </c>
      <c r="C53" s="15">
        <v>10.8</v>
      </c>
      <c r="D53" s="15">
        <v>0</v>
      </c>
      <c r="E53" s="17">
        <f t="shared" si="1"/>
        <v>10.8</v>
      </c>
      <c r="F53" s="1"/>
      <c r="G53" s="1"/>
      <c r="H53" s="1"/>
    </row>
    <row r="54" spans="1:8" ht="66.75" customHeight="1">
      <c r="A54" s="14" t="s">
        <v>87</v>
      </c>
      <c r="B54" s="14" t="s">
        <v>88</v>
      </c>
      <c r="C54" s="15">
        <f>SUM(C55)</f>
        <v>15</v>
      </c>
      <c r="D54" s="17">
        <f>SUM(D55)</f>
        <v>0</v>
      </c>
      <c r="E54" s="17">
        <f>SUM(C54+D54)</f>
        <v>15</v>
      </c>
      <c r="F54" s="1"/>
      <c r="G54" s="1"/>
      <c r="H54" s="1"/>
    </row>
    <row r="55" spans="1:8" ht="62.25" customHeight="1">
      <c r="A55" s="14" t="s">
        <v>89</v>
      </c>
      <c r="B55" s="14" t="s">
        <v>90</v>
      </c>
      <c r="C55" s="15">
        <v>15</v>
      </c>
      <c r="D55" s="15">
        <v>0</v>
      </c>
      <c r="E55" s="17">
        <f>SUM(C55+D55)</f>
        <v>15</v>
      </c>
      <c r="F55" s="1"/>
      <c r="G55" s="1"/>
      <c r="H55" s="1"/>
    </row>
    <row r="56" spans="1:8" ht="45.75" customHeight="1">
      <c r="A56" s="14" t="s">
        <v>91</v>
      </c>
      <c r="B56" s="14" t="s">
        <v>92</v>
      </c>
      <c r="C56" s="15">
        <f>SUM(C57)</f>
        <v>57</v>
      </c>
      <c r="D56" s="16">
        <f>SUM(D57)</f>
        <v>0</v>
      </c>
      <c r="E56" s="17">
        <f t="shared" si="1"/>
        <v>57</v>
      </c>
      <c r="F56" s="1"/>
      <c r="G56" s="1"/>
      <c r="H56" s="1"/>
    </row>
    <row r="57" spans="1:8" ht="63" customHeight="1">
      <c r="A57" s="14" t="s">
        <v>93</v>
      </c>
      <c r="B57" s="14" t="s">
        <v>94</v>
      </c>
      <c r="C57" s="15">
        <v>57</v>
      </c>
      <c r="D57" s="16">
        <v>0</v>
      </c>
      <c r="E57" s="17">
        <f t="shared" si="1"/>
        <v>57</v>
      </c>
      <c r="F57" s="1"/>
      <c r="G57" s="1"/>
      <c r="H57" s="1"/>
    </row>
    <row r="58" spans="1:8" ht="32.25" customHeight="1">
      <c r="A58" s="14" t="s">
        <v>95</v>
      </c>
      <c r="B58" s="14" t="s">
        <v>96</v>
      </c>
      <c r="C58" s="15">
        <f>SUM(C59)</f>
        <v>3</v>
      </c>
      <c r="D58" s="15">
        <f>SUM(D59)</f>
        <v>0</v>
      </c>
      <c r="E58" s="15">
        <f>SUM(E59)</f>
        <v>3</v>
      </c>
      <c r="F58" s="1"/>
      <c r="G58" s="1"/>
      <c r="H58" s="1"/>
    </row>
    <row r="59" spans="1:8" ht="45.75" customHeight="1">
      <c r="A59" s="14" t="s">
        <v>97</v>
      </c>
      <c r="B59" s="14" t="s">
        <v>78</v>
      </c>
      <c r="C59" s="15">
        <v>3</v>
      </c>
      <c r="D59" s="17">
        <v>0</v>
      </c>
      <c r="E59" s="17">
        <f>SUM(C59+D59)</f>
        <v>3</v>
      </c>
      <c r="F59" s="1"/>
      <c r="G59" s="1"/>
      <c r="H59" s="1"/>
    </row>
    <row r="60" spans="1:8" ht="17.25" customHeight="1">
      <c r="A60" s="13" t="s">
        <v>98</v>
      </c>
      <c r="B60" s="13" t="s">
        <v>99</v>
      </c>
      <c r="C60" s="11">
        <f>SUM(C61)</f>
        <v>22.5</v>
      </c>
      <c r="D60" s="23">
        <f>SUM(D61)</f>
        <v>0</v>
      </c>
      <c r="E60" s="12">
        <f t="shared" si="1"/>
        <v>22.5</v>
      </c>
      <c r="F60" s="1"/>
      <c r="G60" s="1"/>
      <c r="H60" s="1"/>
    </row>
    <row r="61" spans="1:8" ht="15.75" customHeight="1">
      <c r="A61" s="14" t="s">
        <v>100</v>
      </c>
      <c r="B61" s="14" t="s">
        <v>101</v>
      </c>
      <c r="C61" s="15">
        <v>22.5</v>
      </c>
      <c r="D61" s="16">
        <v>0</v>
      </c>
      <c r="E61" s="17">
        <f t="shared" si="1"/>
        <v>22.5</v>
      </c>
      <c r="F61" s="1"/>
      <c r="G61" s="1"/>
      <c r="H61" s="1"/>
    </row>
    <row r="62" spans="1:8" ht="15" customHeight="1">
      <c r="A62" s="10" t="s">
        <v>102</v>
      </c>
      <c r="B62" s="10" t="s">
        <v>103</v>
      </c>
      <c r="C62" s="11">
        <f>SUM(C63+C77+C79+C81)</f>
        <v>45150.299999999996</v>
      </c>
      <c r="D62" s="11">
        <f>SUM(D63+D77+D79+D81)</f>
        <v>-128.8</v>
      </c>
      <c r="E62" s="11">
        <f>SUM(E63+E77+E79+E81)</f>
        <v>45021.49999999999</v>
      </c>
      <c r="F62" s="1"/>
      <c r="G62" s="1"/>
      <c r="H62" s="1"/>
    </row>
    <row r="63" spans="1:8" ht="33" customHeight="1">
      <c r="A63" s="14" t="s">
        <v>104</v>
      </c>
      <c r="B63" s="14" t="s">
        <v>105</v>
      </c>
      <c r="C63" s="15">
        <f>SUM(C72+C75)</f>
        <v>45507.1</v>
      </c>
      <c r="D63" s="15">
        <f>SUM(D72)</f>
        <v>-128.8</v>
      </c>
      <c r="E63" s="15">
        <f>SUM(E70+E75+E72)</f>
        <v>45378.299999999996</v>
      </c>
      <c r="F63" s="1"/>
      <c r="G63" s="1"/>
      <c r="H63" s="1"/>
    </row>
    <row r="64" spans="1:8" ht="29.25" customHeight="1" hidden="1">
      <c r="A64" s="14" t="s">
        <v>106</v>
      </c>
      <c r="B64" s="14" t="s">
        <v>107</v>
      </c>
      <c r="C64" s="15">
        <f>C65</f>
        <v>0</v>
      </c>
      <c r="D64" s="19"/>
      <c r="E64" s="17">
        <f t="shared" si="0"/>
        <v>0</v>
      </c>
      <c r="F64" s="1"/>
      <c r="G64" s="1"/>
      <c r="H64" s="1"/>
    </row>
    <row r="65" spans="1:8" ht="30.75" customHeight="1" hidden="1">
      <c r="A65" s="14" t="s">
        <v>108</v>
      </c>
      <c r="B65" s="14" t="s">
        <v>109</v>
      </c>
      <c r="C65" s="15">
        <f>C66</f>
        <v>0</v>
      </c>
      <c r="D65" s="19"/>
      <c r="E65" s="17">
        <f t="shared" si="0"/>
        <v>0</v>
      </c>
      <c r="F65" s="1"/>
      <c r="G65" s="1"/>
      <c r="H65" s="1"/>
    </row>
    <row r="66" spans="1:8" ht="21" customHeight="1" hidden="1">
      <c r="A66" s="14" t="s">
        <v>110</v>
      </c>
      <c r="B66" s="14" t="s">
        <v>111</v>
      </c>
      <c r="C66" s="15">
        <v>0</v>
      </c>
      <c r="D66" s="19"/>
      <c r="E66" s="17">
        <f t="shared" si="0"/>
        <v>0</v>
      </c>
      <c r="F66" s="1"/>
      <c r="G66" s="1"/>
      <c r="H66" s="1"/>
    </row>
    <row r="67" spans="1:8" ht="31.5" customHeight="1" hidden="1">
      <c r="A67" s="14" t="s">
        <v>112</v>
      </c>
      <c r="B67" s="14" t="s">
        <v>113</v>
      </c>
      <c r="C67" s="15">
        <f>SUM(C68+C69)</f>
        <v>0</v>
      </c>
      <c r="D67" s="19"/>
      <c r="E67" s="17">
        <f t="shared" si="0"/>
        <v>0</v>
      </c>
      <c r="F67" s="1"/>
      <c r="G67" s="1"/>
      <c r="H67" s="1"/>
    </row>
    <row r="68" spans="1:8" ht="21.75" customHeight="1" hidden="1">
      <c r="A68" s="24" t="s">
        <v>114</v>
      </c>
      <c r="B68" s="24" t="s">
        <v>115</v>
      </c>
      <c r="C68" s="15">
        <v>0</v>
      </c>
      <c r="D68" s="19"/>
      <c r="E68" s="17">
        <f t="shared" si="0"/>
        <v>0</v>
      </c>
      <c r="F68" s="1"/>
      <c r="G68" s="1"/>
      <c r="H68" s="1"/>
    </row>
    <row r="69" spans="1:8" ht="27" customHeight="1" hidden="1">
      <c r="A69" s="24" t="s">
        <v>116</v>
      </c>
      <c r="B69" s="24" t="s">
        <v>117</v>
      </c>
      <c r="C69" s="15">
        <v>0</v>
      </c>
      <c r="D69" s="19"/>
      <c r="E69" s="17">
        <f t="shared" si="0"/>
        <v>0</v>
      </c>
      <c r="F69" s="1"/>
      <c r="G69" s="1"/>
      <c r="H69" s="1"/>
    </row>
    <row r="70" spans="1:8" ht="23.25" customHeight="1" hidden="1">
      <c r="A70" s="24" t="s">
        <v>106</v>
      </c>
      <c r="B70" s="24" t="s">
        <v>107</v>
      </c>
      <c r="C70" s="15">
        <f>SUM(C71)</f>
        <v>0</v>
      </c>
      <c r="D70" s="16">
        <f>SUM(D71)</f>
        <v>0</v>
      </c>
      <c r="E70" s="17">
        <f t="shared" si="0"/>
        <v>0</v>
      </c>
      <c r="F70" s="1"/>
      <c r="G70" s="1"/>
      <c r="H70" s="1"/>
    </row>
    <row r="71" spans="1:8" ht="18.75" customHeight="1" hidden="1">
      <c r="A71" s="24" t="s">
        <v>118</v>
      </c>
      <c r="B71" s="24" t="s">
        <v>119</v>
      </c>
      <c r="C71" s="15">
        <v>0</v>
      </c>
      <c r="D71" s="16">
        <v>0</v>
      </c>
      <c r="E71" s="17">
        <f t="shared" si="0"/>
        <v>0</v>
      </c>
      <c r="F71" s="1"/>
      <c r="G71" s="1"/>
      <c r="H71" s="1"/>
    </row>
    <row r="72" spans="1:8" ht="32.25" customHeight="1">
      <c r="A72" s="14" t="s">
        <v>112</v>
      </c>
      <c r="B72" s="14" t="s">
        <v>120</v>
      </c>
      <c r="C72" s="15">
        <f>SUM(C74+C73)</f>
        <v>45494.1</v>
      </c>
      <c r="D72" s="15">
        <f>SUM(D74+D73)</f>
        <v>-128.8</v>
      </c>
      <c r="E72" s="15">
        <f>SUM(C72+D72)</f>
        <v>45365.299999999996</v>
      </c>
      <c r="F72" s="1"/>
      <c r="G72" s="1"/>
      <c r="H72" s="1"/>
    </row>
    <row r="73" spans="1:8" ht="12.75">
      <c r="A73" s="14" t="s">
        <v>121</v>
      </c>
      <c r="B73" s="25" t="s">
        <v>122</v>
      </c>
      <c r="C73" s="15">
        <v>1767.2</v>
      </c>
      <c r="D73" s="15">
        <v>0</v>
      </c>
      <c r="E73" s="15">
        <f>SUM(C73+D73)</f>
        <v>1767.2</v>
      </c>
      <c r="F73" s="1"/>
      <c r="G73" s="1"/>
      <c r="H73" s="1"/>
    </row>
    <row r="74" spans="1:8" ht="19.5" customHeight="1">
      <c r="A74" s="24" t="s">
        <v>116</v>
      </c>
      <c r="B74" s="24" t="s">
        <v>117</v>
      </c>
      <c r="C74" s="15">
        <v>43726.9</v>
      </c>
      <c r="D74" s="17">
        <v>-128.8</v>
      </c>
      <c r="E74" s="17">
        <f>SUM(C74+D74)</f>
        <v>43598.1</v>
      </c>
      <c r="F74" s="1"/>
      <c r="G74" s="1"/>
      <c r="H74" s="1"/>
    </row>
    <row r="75" spans="1:8" ht="12.75">
      <c r="A75" s="24" t="s">
        <v>123</v>
      </c>
      <c r="B75" s="14" t="s">
        <v>124</v>
      </c>
      <c r="C75" s="15">
        <v>13</v>
      </c>
      <c r="D75" s="19"/>
      <c r="E75" s="17">
        <f t="shared" si="0"/>
        <v>13</v>
      </c>
      <c r="F75" s="1"/>
      <c r="G75" s="1"/>
      <c r="H75" s="1"/>
    </row>
    <row r="76" spans="1:8" ht="49.5" customHeight="1">
      <c r="A76" s="24" t="s">
        <v>125</v>
      </c>
      <c r="B76" s="24" t="s">
        <v>126</v>
      </c>
      <c r="C76" s="15">
        <v>13</v>
      </c>
      <c r="D76" s="19"/>
      <c r="E76" s="17">
        <f t="shared" si="0"/>
        <v>13</v>
      </c>
      <c r="F76" s="1"/>
      <c r="G76" s="1"/>
      <c r="H76" s="1"/>
    </row>
    <row r="77" spans="1:8" ht="15.75" customHeight="1">
      <c r="A77" s="24" t="s">
        <v>127</v>
      </c>
      <c r="B77" s="4" t="s">
        <v>128</v>
      </c>
      <c r="C77" s="15">
        <f>SUM(C78)</f>
        <v>125</v>
      </c>
      <c r="D77" s="15">
        <f>SUM(D78)</f>
        <v>0</v>
      </c>
      <c r="E77" s="17">
        <f t="shared" si="0"/>
        <v>125</v>
      </c>
      <c r="F77" s="1"/>
      <c r="G77" s="1"/>
      <c r="H77" s="1"/>
    </row>
    <row r="78" spans="1:8" ht="29.25" customHeight="1">
      <c r="A78" s="24" t="s">
        <v>129</v>
      </c>
      <c r="B78" s="4" t="s">
        <v>130</v>
      </c>
      <c r="C78" s="15">
        <v>125</v>
      </c>
      <c r="D78" s="15">
        <v>0</v>
      </c>
      <c r="E78" s="17">
        <f t="shared" si="0"/>
        <v>125</v>
      </c>
      <c r="F78" s="1"/>
      <c r="G78" s="1"/>
      <c r="H78" s="1"/>
    </row>
    <row r="79" spans="1:8" ht="76.5" customHeight="1">
      <c r="A79" s="24" t="s">
        <v>131</v>
      </c>
      <c r="B79" s="4" t="s">
        <v>132</v>
      </c>
      <c r="C79" s="15">
        <f>SUM(C80)</f>
        <v>21.2</v>
      </c>
      <c r="D79" s="15">
        <f>SUM(D80)</f>
        <v>0</v>
      </c>
      <c r="E79" s="17">
        <f>SUM(C79+D79)</f>
        <v>21.2</v>
      </c>
      <c r="F79" s="1"/>
      <c r="G79" s="1"/>
      <c r="H79" s="1"/>
    </row>
    <row r="80" spans="1:8" ht="69.75" customHeight="1">
      <c r="A80" s="24" t="s">
        <v>133</v>
      </c>
      <c r="B80" s="4" t="s">
        <v>134</v>
      </c>
      <c r="C80" s="15">
        <v>21.2</v>
      </c>
      <c r="D80" s="15">
        <v>0</v>
      </c>
      <c r="E80" s="17">
        <f>SUM(C80+D80)</f>
        <v>21.2</v>
      </c>
      <c r="F80" s="1"/>
      <c r="G80" s="1"/>
      <c r="H80" s="1"/>
    </row>
    <row r="81" spans="1:8" ht="45" customHeight="1">
      <c r="A81" s="24" t="s">
        <v>135</v>
      </c>
      <c r="B81" s="14" t="s">
        <v>136</v>
      </c>
      <c r="C81" s="15">
        <f>SUM(C82)</f>
        <v>-503</v>
      </c>
      <c r="D81" s="17">
        <f>SUM(D82)</f>
        <v>0</v>
      </c>
      <c r="E81" s="17">
        <f t="shared" si="0"/>
        <v>-503</v>
      </c>
      <c r="F81" s="1"/>
      <c r="G81" s="1"/>
      <c r="H81" s="1"/>
    </row>
    <row r="82" spans="1:8" ht="47.25" customHeight="1">
      <c r="A82" s="24" t="s">
        <v>137</v>
      </c>
      <c r="B82" s="26" t="s">
        <v>138</v>
      </c>
      <c r="C82" s="15">
        <v>-503</v>
      </c>
      <c r="D82" s="17">
        <v>0</v>
      </c>
      <c r="E82" s="17">
        <f t="shared" si="0"/>
        <v>-503</v>
      </c>
      <c r="F82" s="1"/>
      <c r="G82" s="1"/>
      <c r="H82" s="1"/>
    </row>
    <row r="83" spans="1:8" ht="0.75" customHeight="1" hidden="1">
      <c r="A83" s="24"/>
      <c r="B83" s="24"/>
      <c r="C83" s="27"/>
      <c r="D83" s="1"/>
      <c r="E83" s="1"/>
      <c r="F83" s="1"/>
      <c r="G83" s="1"/>
      <c r="H83" s="1"/>
    </row>
    <row r="84" spans="1:8" ht="12" customHeight="1">
      <c r="A84" s="24"/>
      <c r="B84" s="24"/>
      <c r="C84" s="27"/>
      <c r="D84" s="1"/>
      <c r="E84" s="1"/>
      <c r="F84" s="1"/>
      <c r="G84" s="1"/>
      <c r="H84" s="1"/>
    </row>
    <row r="85" spans="1:8" ht="11.25" customHeight="1">
      <c r="A85" s="28"/>
      <c r="B85" s="28"/>
      <c r="C85" s="28"/>
      <c r="D85" s="1"/>
      <c r="E85" s="1"/>
      <c r="F85" s="1"/>
      <c r="G85" s="1"/>
      <c r="H85" s="1"/>
    </row>
    <row r="86" spans="1:8" ht="17.25" customHeight="1">
      <c r="A86" s="29" t="s">
        <v>139</v>
      </c>
      <c r="B86" s="29"/>
      <c r="C86" s="30"/>
      <c r="D86" s="30"/>
      <c r="E86" s="30"/>
      <c r="F86" s="30"/>
      <c r="G86" s="30"/>
      <c r="H86" s="5"/>
    </row>
    <row r="87" spans="1:8" ht="18.75" customHeight="1">
      <c r="A87" s="31" t="s">
        <v>2</v>
      </c>
      <c r="B87" s="31"/>
      <c r="C87" s="31"/>
      <c r="D87" s="31"/>
      <c r="E87" s="31"/>
      <c r="F87" s="31"/>
      <c r="G87" s="31"/>
      <c r="H87" s="31"/>
    </row>
    <row r="88" spans="1:8" ht="18.75" customHeight="1">
      <c r="A88" s="32" t="s">
        <v>140</v>
      </c>
      <c r="B88" s="32"/>
      <c r="C88" s="32"/>
      <c r="D88" s="32"/>
      <c r="E88" s="32"/>
      <c r="F88" s="21"/>
      <c r="G88" s="21"/>
      <c r="H88" s="5"/>
    </row>
  </sheetData>
  <sheetProtection selectLockedCells="1" selectUnlockedCells="1"/>
  <mergeCells count="17"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A13:E13"/>
    <mergeCell ref="B14:E14"/>
    <mergeCell ref="A16:B16"/>
    <mergeCell ref="A86:B86"/>
    <mergeCell ref="A87:H87"/>
    <mergeCell ref="A88:E88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Normal="78" zoomScaleSheetLayoutView="100" workbookViewId="0" topLeftCell="A13">
      <selection activeCell="H19" sqref="H19"/>
    </sheetView>
  </sheetViews>
  <sheetFormatPr defaultColWidth="9.00390625" defaultRowHeight="12.75"/>
  <cols>
    <col min="1" max="1" width="24.75390625" style="0" customWidth="1"/>
    <col min="2" max="2" width="47.625" style="0" customWidth="1"/>
    <col min="3" max="4" width="0" style="0" hidden="1" customWidth="1"/>
    <col min="5" max="5" width="13.875" style="0" customWidth="1"/>
  </cols>
  <sheetData>
    <row r="1" spans="1:5" ht="16.5" customHeight="1">
      <c r="A1" s="33" t="s">
        <v>5</v>
      </c>
      <c r="B1" s="33"/>
      <c r="C1" s="33"/>
      <c r="D1" s="33"/>
      <c r="E1" s="33"/>
    </row>
    <row r="2" spans="1:5" ht="16.5" customHeight="1">
      <c r="A2" s="33" t="s">
        <v>1</v>
      </c>
      <c r="B2" s="33"/>
      <c r="C2" s="33"/>
      <c r="D2" s="33"/>
      <c r="E2" s="33"/>
    </row>
    <row r="3" spans="1:5" ht="16.5" customHeight="1">
      <c r="A3" s="33" t="s">
        <v>2</v>
      </c>
      <c r="B3" s="33"/>
      <c r="C3" s="33"/>
      <c r="D3" s="33"/>
      <c r="E3" s="33"/>
    </row>
    <row r="4" spans="1:5" ht="16.5" customHeight="1">
      <c r="A4" s="33" t="s">
        <v>3</v>
      </c>
      <c r="B4" s="33"/>
      <c r="C4" s="33"/>
      <c r="D4" s="33"/>
      <c r="E4" s="33"/>
    </row>
    <row r="5" spans="1:5" ht="16.5" customHeight="1">
      <c r="A5" s="33" t="s">
        <v>4</v>
      </c>
      <c r="B5" s="33"/>
      <c r="C5" s="33"/>
      <c r="D5" s="33"/>
      <c r="E5" s="33"/>
    </row>
    <row r="6" ht="16.5" customHeight="1"/>
    <row r="7" spans="1:5" ht="16.5" customHeight="1">
      <c r="A7" s="33" t="s">
        <v>141</v>
      </c>
      <c r="B7" s="33"/>
      <c r="C7" s="33"/>
      <c r="D7" s="33"/>
      <c r="E7" s="33"/>
    </row>
    <row r="8" spans="1:5" ht="16.5" customHeight="1">
      <c r="A8" s="33" t="s">
        <v>1</v>
      </c>
      <c r="B8" s="33"/>
      <c r="C8" s="33"/>
      <c r="D8" s="33"/>
      <c r="E8" s="33"/>
    </row>
    <row r="9" spans="1:5" ht="16.5" customHeight="1">
      <c r="A9" s="33" t="s">
        <v>2</v>
      </c>
      <c r="B9" s="33"/>
      <c r="C9" s="33"/>
      <c r="D9" s="33"/>
      <c r="E9" s="33"/>
    </row>
    <row r="10" spans="1:5" ht="16.5" customHeight="1">
      <c r="A10" s="33" t="s">
        <v>3</v>
      </c>
      <c r="B10" s="33"/>
      <c r="C10" s="33"/>
      <c r="D10" s="33"/>
      <c r="E10" s="33"/>
    </row>
    <row r="11" spans="1:5" ht="16.5" customHeight="1">
      <c r="A11" s="33" t="s">
        <v>142</v>
      </c>
      <c r="B11" s="33"/>
      <c r="C11" s="33"/>
      <c r="D11" s="33"/>
      <c r="E11" s="33"/>
    </row>
    <row r="12" spans="1:5" ht="12.75" customHeight="1">
      <c r="A12" s="34"/>
      <c r="B12" s="34"/>
      <c r="C12" s="34"/>
      <c r="D12" s="34"/>
      <c r="E12" s="34"/>
    </row>
    <row r="13" spans="1:5" ht="18.75" customHeight="1">
      <c r="A13" s="6" t="s">
        <v>143</v>
      </c>
      <c r="B13" s="6"/>
      <c r="C13" s="6"/>
      <c r="D13" s="6"/>
      <c r="E13" s="6"/>
    </row>
    <row r="14" spans="1:5" ht="18.75" customHeight="1">
      <c r="A14" s="6" t="s">
        <v>144</v>
      </c>
      <c r="B14" s="6"/>
      <c r="C14" s="6"/>
      <c r="D14" s="6"/>
      <c r="E14" s="6"/>
    </row>
    <row r="15" spans="1:5" ht="11.25" customHeight="1">
      <c r="A15" s="35"/>
      <c r="B15" s="35"/>
      <c r="C15" s="35"/>
      <c r="D15" s="35"/>
      <c r="E15" s="35"/>
    </row>
    <row r="16" spans="1:5" ht="18.75" customHeight="1">
      <c r="A16" s="36"/>
      <c r="B16" s="37" t="s">
        <v>145</v>
      </c>
      <c r="C16" s="37"/>
      <c r="D16" s="37"/>
      <c r="E16" s="37"/>
    </row>
    <row r="17" spans="1:5" ht="12.75">
      <c r="A17" s="38" t="s">
        <v>10</v>
      </c>
      <c r="B17" s="39" t="s">
        <v>11</v>
      </c>
      <c r="C17" s="39" t="s">
        <v>12</v>
      </c>
      <c r="D17" s="40"/>
      <c r="E17" s="38" t="s">
        <v>12</v>
      </c>
    </row>
    <row r="18" spans="1:5" ht="20.25" customHeight="1">
      <c r="A18" s="41" t="s">
        <v>102</v>
      </c>
      <c r="B18" s="10" t="s">
        <v>103</v>
      </c>
      <c r="C18" s="42">
        <f>SUM(C19)</f>
        <v>43739900</v>
      </c>
      <c r="D18" s="42">
        <f>SUM(D19)</f>
        <v>-128800</v>
      </c>
      <c r="E18" s="43">
        <f>SUM(E19)</f>
        <v>43611100</v>
      </c>
    </row>
    <row r="19" spans="1:5" ht="34.5" customHeight="1">
      <c r="A19" s="44" t="s">
        <v>104</v>
      </c>
      <c r="B19" s="14" t="s">
        <v>105</v>
      </c>
      <c r="C19" s="45">
        <f>SUM(C20+C26+C30)</f>
        <v>43739900</v>
      </c>
      <c r="D19" s="45">
        <f>SUM(D20+D26+D30)</f>
        <v>-128800</v>
      </c>
      <c r="E19" s="46">
        <f>SUM(E20+E26+E30)</f>
        <v>43611100</v>
      </c>
    </row>
    <row r="20" spans="1:5" ht="33" customHeight="1" hidden="1">
      <c r="A20" s="47" t="s">
        <v>106</v>
      </c>
      <c r="B20" s="24" t="s">
        <v>107</v>
      </c>
      <c r="C20" s="45">
        <v>0</v>
      </c>
      <c r="D20" s="48">
        <v>0</v>
      </c>
      <c r="E20" s="49">
        <f aca="true" t="shared" si="0" ref="E20:E28">SUM(C20+D20)</f>
        <v>0</v>
      </c>
    </row>
    <row r="21" spans="1:5" ht="34.5" customHeight="1" hidden="1">
      <c r="A21" s="47" t="s">
        <v>146</v>
      </c>
      <c r="B21" s="24" t="s">
        <v>147</v>
      </c>
      <c r="C21" s="45">
        <f>SUM(C22)</f>
        <v>0</v>
      </c>
      <c r="D21" s="48">
        <f>SUM(D22)</f>
        <v>0</v>
      </c>
      <c r="E21" s="49">
        <f t="shared" si="0"/>
        <v>0</v>
      </c>
    </row>
    <row r="22" spans="1:5" ht="50.25" customHeight="1" hidden="1">
      <c r="A22" s="47" t="s">
        <v>118</v>
      </c>
      <c r="B22" s="24" t="s">
        <v>119</v>
      </c>
      <c r="C22" s="45">
        <v>0</v>
      </c>
      <c r="D22" s="48">
        <v>0</v>
      </c>
      <c r="E22" s="49">
        <f t="shared" si="0"/>
        <v>0</v>
      </c>
    </row>
    <row r="23" spans="1:5" ht="33" customHeight="1" hidden="1">
      <c r="A23" s="44" t="s">
        <v>106</v>
      </c>
      <c r="B23" s="14" t="s">
        <v>107</v>
      </c>
      <c r="C23" s="45">
        <f>C24</f>
        <v>0</v>
      </c>
      <c r="D23" s="48"/>
      <c r="E23" s="49">
        <f t="shared" si="0"/>
        <v>0</v>
      </c>
    </row>
    <row r="24" spans="1:5" ht="33.75" customHeight="1" hidden="1">
      <c r="A24" s="44" t="s">
        <v>108</v>
      </c>
      <c r="B24" s="14" t="s">
        <v>109</v>
      </c>
      <c r="C24" s="45">
        <f>C25</f>
        <v>0</v>
      </c>
      <c r="D24" s="48"/>
      <c r="E24" s="49">
        <f t="shared" si="0"/>
        <v>0</v>
      </c>
    </row>
    <row r="25" spans="1:5" ht="34.5" customHeight="1" hidden="1">
      <c r="A25" s="44" t="s">
        <v>110</v>
      </c>
      <c r="B25" s="14" t="s">
        <v>111</v>
      </c>
      <c r="C25" s="45">
        <v>0</v>
      </c>
      <c r="D25" s="48"/>
      <c r="E25" s="49">
        <f t="shared" si="0"/>
        <v>0</v>
      </c>
    </row>
    <row r="26" spans="1:5" ht="49.5" customHeight="1">
      <c r="A26" s="44" t="s">
        <v>112</v>
      </c>
      <c r="B26" s="14" t="s">
        <v>113</v>
      </c>
      <c r="C26" s="45">
        <f>SUM(C28:C29)</f>
        <v>43726900</v>
      </c>
      <c r="D26" s="48">
        <f>SUM(D27:D29)</f>
        <v>-128800</v>
      </c>
      <c r="E26" s="49">
        <f t="shared" si="0"/>
        <v>43598100</v>
      </c>
    </row>
    <row r="27" spans="1:5" ht="30.75" customHeight="1">
      <c r="A27" s="14" t="s">
        <v>121</v>
      </c>
      <c r="B27" s="25" t="s">
        <v>122</v>
      </c>
      <c r="C27" s="45">
        <v>1767200</v>
      </c>
      <c r="D27" s="48">
        <v>0</v>
      </c>
      <c r="E27" s="49">
        <f>SUM(C27+D27)</f>
        <v>1767200</v>
      </c>
    </row>
    <row r="28" spans="1:5" ht="0.75" customHeight="1" hidden="1">
      <c r="A28" s="47" t="s">
        <v>114</v>
      </c>
      <c r="B28" s="14" t="s">
        <v>148</v>
      </c>
      <c r="C28" s="45">
        <v>0</v>
      </c>
      <c r="D28" s="48">
        <v>0</v>
      </c>
      <c r="E28" s="49">
        <f t="shared" si="0"/>
        <v>0</v>
      </c>
    </row>
    <row r="29" spans="1:5" ht="20.25" customHeight="1">
      <c r="A29" s="47" t="s">
        <v>116</v>
      </c>
      <c r="B29" s="24" t="s">
        <v>117</v>
      </c>
      <c r="C29" s="45">
        <v>43726900</v>
      </c>
      <c r="D29" s="48">
        <v>-128800</v>
      </c>
      <c r="E29" s="49">
        <f>SUM(D29+C29)</f>
        <v>43598100</v>
      </c>
    </row>
    <row r="30" spans="1:5" ht="30.75" customHeight="1">
      <c r="A30" s="47" t="s">
        <v>123</v>
      </c>
      <c r="B30" s="14" t="s">
        <v>124</v>
      </c>
      <c r="C30" s="45">
        <f>SUM(C32)</f>
        <v>13000</v>
      </c>
      <c r="D30" s="50"/>
      <c r="E30" s="49">
        <f>SUM(C30+D30)</f>
        <v>13000</v>
      </c>
    </row>
    <row r="31" spans="1:5" ht="12.75">
      <c r="A31" s="51" t="s">
        <v>149</v>
      </c>
      <c r="B31" s="25" t="s">
        <v>150</v>
      </c>
      <c r="C31" s="45">
        <f>SUM(C32)</f>
        <v>13000</v>
      </c>
      <c r="D31" s="50"/>
      <c r="E31" s="49">
        <f>SUM(C31+D31)</f>
        <v>13000</v>
      </c>
    </row>
    <row r="32" spans="1:5" ht="12.75">
      <c r="A32" s="51" t="s">
        <v>125</v>
      </c>
      <c r="B32" s="25" t="s">
        <v>126</v>
      </c>
      <c r="C32" s="45">
        <v>13000</v>
      </c>
      <c r="D32" s="50"/>
      <c r="E32" s="49">
        <f>SUM(C32+D32)</f>
        <v>13000</v>
      </c>
    </row>
    <row r="33" spans="1:5" ht="12.75" hidden="1">
      <c r="A33" s="51"/>
      <c r="B33" s="25"/>
      <c r="C33" s="15"/>
      <c r="D33" s="52"/>
      <c r="E33" s="53"/>
    </row>
    <row r="34" spans="1:5" ht="12.75">
      <c r="A34" s="51"/>
      <c r="B34" s="25"/>
      <c r="C34" s="15"/>
      <c r="D34" s="52"/>
      <c r="E34" s="53"/>
    </row>
    <row r="35" spans="1:5" ht="12.75">
      <c r="A35" s="54"/>
      <c r="B35" s="54"/>
      <c r="C35" s="54"/>
      <c r="D35" s="55"/>
      <c r="E35" s="55"/>
    </row>
    <row r="36" spans="1:5" ht="15.75" customHeight="1">
      <c r="A36" s="56" t="s">
        <v>139</v>
      </c>
      <c r="B36" s="56"/>
      <c r="C36" s="57"/>
      <c r="D36" s="58"/>
      <c r="E36" s="58"/>
    </row>
    <row r="37" spans="1:5" ht="15.75" customHeight="1">
      <c r="A37" s="35" t="s">
        <v>2</v>
      </c>
      <c r="B37" s="59"/>
      <c r="C37" s="59"/>
      <c r="D37" s="58"/>
      <c r="E37" s="58"/>
    </row>
    <row r="38" spans="1:5" ht="15.75" customHeight="1">
      <c r="A38" s="60" t="s">
        <v>151</v>
      </c>
      <c r="B38" s="60"/>
      <c r="C38" s="60"/>
      <c r="D38" s="60"/>
      <c r="E38" s="60"/>
    </row>
  </sheetData>
  <sheetProtection selectLockedCells="1" selectUnlockedCells="1"/>
  <mergeCells count="15"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E11"/>
    <mergeCell ref="A13:E13"/>
    <mergeCell ref="A14:E14"/>
    <mergeCell ref="B16:E16"/>
    <mergeCell ref="A36:B36"/>
    <mergeCell ref="A38:E38"/>
  </mergeCells>
  <printOptions/>
  <pageMargins left="1.18125" right="0.39375" top="0.39375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J182"/>
  <sheetViews>
    <sheetView view="pageBreakPreview" zoomScaleSheetLayoutView="100" workbookViewId="0" topLeftCell="A34">
      <selection activeCell="B41" sqref="B41"/>
    </sheetView>
  </sheetViews>
  <sheetFormatPr defaultColWidth="9.00390625" defaultRowHeight="12.75"/>
  <cols>
    <col min="1" max="1" width="3.875" style="61" customWidth="1"/>
    <col min="2" max="2" width="59.375" style="61" customWidth="1"/>
    <col min="3" max="3" width="5.00390625" style="61" customWidth="1"/>
    <col min="4" max="4" width="3.75390625" style="61" customWidth="1"/>
    <col min="5" max="8" width="0" style="61" hidden="1" customWidth="1"/>
    <col min="9" max="9" width="11.625" style="61" customWidth="1"/>
    <col min="10" max="10" width="9.25390625" style="61" customWidth="1"/>
    <col min="11" max="16384" width="9.125" style="61" customWidth="1"/>
  </cols>
  <sheetData>
    <row r="1" spans="2:9" ht="15" customHeight="1">
      <c r="B1" s="62" t="s">
        <v>141</v>
      </c>
      <c r="C1" s="62"/>
      <c r="D1" s="62"/>
      <c r="E1" s="62"/>
      <c r="F1" s="62"/>
      <c r="G1" s="62"/>
      <c r="H1" s="62"/>
      <c r="I1" s="62"/>
    </row>
    <row r="2" spans="2:9" ht="15" customHeight="1">
      <c r="B2" s="62" t="s">
        <v>1</v>
      </c>
      <c r="C2" s="62"/>
      <c r="D2" s="62"/>
      <c r="E2" s="62"/>
      <c r="F2" s="62"/>
      <c r="G2" s="62"/>
      <c r="H2" s="62"/>
      <c r="I2" s="62"/>
    </row>
    <row r="3" spans="2:9" ht="15" customHeight="1">
      <c r="B3" s="62" t="s">
        <v>2</v>
      </c>
      <c r="C3" s="62"/>
      <c r="D3" s="62"/>
      <c r="E3" s="62"/>
      <c r="F3" s="62"/>
      <c r="G3" s="62"/>
      <c r="H3" s="62"/>
      <c r="I3" s="62"/>
    </row>
    <row r="4" spans="2:9" ht="15" customHeight="1">
      <c r="B4" s="62" t="s">
        <v>152</v>
      </c>
      <c r="C4" s="62"/>
      <c r="D4" s="62"/>
      <c r="E4" s="62"/>
      <c r="F4" s="62"/>
      <c r="G4" s="62"/>
      <c r="H4" s="62"/>
      <c r="I4" s="62"/>
    </row>
    <row r="5" spans="2:9" ht="15" customHeight="1">
      <c r="B5" s="62" t="s">
        <v>4</v>
      </c>
      <c r="C5" s="62"/>
      <c r="D5" s="62"/>
      <c r="E5" s="62"/>
      <c r="F5" s="62"/>
      <c r="G5" s="62"/>
      <c r="H5" s="62"/>
      <c r="I5" s="62"/>
    </row>
    <row r="6" ht="15" customHeight="1"/>
    <row r="7" spans="1:9" ht="15" customHeight="1">
      <c r="A7" s="63"/>
      <c r="B7" s="62" t="s">
        <v>153</v>
      </c>
      <c r="C7" s="62"/>
      <c r="D7" s="62"/>
      <c r="E7" s="62"/>
      <c r="F7" s="62"/>
      <c r="G7" s="62"/>
      <c r="H7" s="62"/>
      <c r="I7" s="62"/>
    </row>
    <row r="8" spans="1:9" ht="15" customHeight="1">
      <c r="A8" s="63"/>
      <c r="B8" s="62" t="s">
        <v>1</v>
      </c>
      <c r="C8" s="62"/>
      <c r="D8" s="62"/>
      <c r="E8" s="62"/>
      <c r="F8" s="62"/>
      <c r="G8" s="62"/>
      <c r="H8" s="62"/>
      <c r="I8" s="62"/>
    </row>
    <row r="9" spans="1:9" ht="15" customHeight="1">
      <c r="A9" s="63"/>
      <c r="B9" s="62" t="s">
        <v>2</v>
      </c>
      <c r="C9" s="62"/>
      <c r="D9" s="62"/>
      <c r="E9" s="62"/>
      <c r="F9" s="62"/>
      <c r="G9" s="62"/>
      <c r="H9" s="62"/>
      <c r="I9" s="62"/>
    </row>
    <row r="10" spans="1:9" ht="15" customHeight="1">
      <c r="A10" s="63"/>
      <c r="B10" s="62" t="s">
        <v>152</v>
      </c>
      <c r="C10" s="62"/>
      <c r="D10" s="62"/>
      <c r="E10" s="62"/>
      <c r="F10" s="62"/>
      <c r="G10" s="62"/>
      <c r="H10" s="62"/>
      <c r="I10" s="62"/>
    </row>
    <row r="11" spans="1:9" ht="15" customHeight="1">
      <c r="A11" s="63"/>
      <c r="B11" s="62" t="s">
        <v>154</v>
      </c>
      <c r="C11" s="62"/>
      <c r="D11" s="62"/>
      <c r="E11" s="62"/>
      <c r="F11" s="62"/>
      <c r="G11" s="62"/>
      <c r="H11" s="62"/>
      <c r="I11" s="62"/>
    </row>
    <row r="12" spans="6:7" ht="13.5" customHeight="1">
      <c r="F12" s="64"/>
      <c r="G12" s="65"/>
    </row>
    <row r="13" spans="1:9" s="67" customFormat="1" ht="37.5" customHeight="1">
      <c r="A13" s="66" t="s">
        <v>155</v>
      </c>
      <c r="B13" s="66"/>
      <c r="C13" s="66"/>
      <c r="D13" s="66"/>
      <c r="E13" s="66"/>
      <c r="F13" s="66"/>
      <c r="G13" s="66"/>
      <c r="H13" s="66"/>
      <c r="I13" s="66"/>
    </row>
    <row r="14" spans="1:9" s="67" customFormat="1" ht="18" customHeight="1">
      <c r="A14" s="68"/>
      <c r="B14" s="68"/>
      <c r="C14" s="68"/>
      <c r="D14" s="68"/>
      <c r="E14" s="68"/>
      <c r="F14" s="68"/>
      <c r="G14" s="68"/>
      <c r="H14" s="68"/>
      <c r="I14" s="68"/>
    </row>
    <row r="15" spans="1:9" s="35" customFormat="1" ht="15.75" customHeight="1">
      <c r="A15" s="63"/>
      <c r="B15" s="63"/>
      <c r="C15" s="63"/>
      <c r="D15" s="69" t="s">
        <v>8</v>
      </c>
      <c r="E15" s="69"/>
      <c r="F15" s="69"/>
      <c r="G15" s="69"/>
      <c r="H15" s="69"/>
      <c r="I15" s="69"/>
    </row>
    <row r="16" spans="1:9" s="70" customFormat="1" ht="30" customHeight="1">
      <c r="A16" s="39" t="s">
        <v>156</v>
      </c>
      <c r="B16" s="39" t="s">
        <v>157</v>
      </c>
      <c r="C16" s="39" t="s">
        <v>158</v>
      </c>
      <c r="D16" s="39" t="s">
        <v>159</v>
      </c>
      <c r="E16" s="39" t="s">
        <v>12</v>
      </c>
      <c r="F16" s="39" t="s">
        <v>160</v>
      </c>
      <c r="G16" s="39" t="s">
        <v>161</v>
      </c>
      <c r="H16" s="39" t="s">
        <v>162</v>
      </c>
      <c r="I16" s="39" t="s">
        <v>12</v>
      </c>
    </row>
    <row r="17" spans="1:9" s="72" customFormat="1" ht="15" customHeight="1">
      <c r="A17" s="10"/>
      <c r="B17" s="10" t="s">
        <v>163</v>
      </c>
      <c r="C17" s="41"/>
      <c r="D17" s="41"/>
      <c r="E17" s="11">
        <f>SUM(E19+E25+E31+E35+E40+E42+E44+E46+E48)</f>
        <v>223034.8</v>
      </c>
      <c r="F17" s="71">
        <f>SUM(G17+H17)</f>
        <v>-128.8</v>
      </c>
      <c r="G17" s="71">
        <f>SUM(G19+G25+G35+G40+G42+G44+G31+G46+G48)</f>
        <v>0</v>
      </c>
      <c r="H17" s="71">
        <f>SUM(H19+H25+H35+H40+H42+H44+H31+H46)</f>
        <v>-128.8</v>
      </c>
      <c r="I17" s="71">
        <f>SUM(E17+F17)</f>
        <v>222906</v>
      </c>
    </row>
    <row r="18" spans="1:9" s="72" customFormat="1" ht="13.5" customHeight="1">
      <c r="A18" s="10"/>
      <c r="B18" s="24" t="s">
        <v>164</v>
      </c>
      <c r="C18" s="41"/>
      <c r="D18" s="41"/>
      <c r="E18" s="11"/>
      <c r="F18" s="73"/>
      <c r="G18" s="73"/>
      <c r="H18" s="73"/>
      <c r="I18" s="71"/>
    </row>
    <row r="19" spans="1:10" s="72" customFormat="1" ht="15.75" customHeight="1">
      <c r="A19" s="10" t="s">
        <v>165</v>
      </c>
      <c r="B19" s="10" t="s">
        <v>166</v>
      </c>
      <c r="C19" s="74" t="s">
        <v>167</v>
      </c>
      <c r="D19" s="74"/>
      <c r="E19" s="11">
        <f>E20+E21+E24+E22+E23</f>
        <v>47149.200000000004</v>
      </c>
      <c r="F19" s="75">
        <f aca="true" t="shared" si="0" ref="F19:F45">SUM(G19+H19)</f>
        <v>0</v>
      </c>
      <c r="G19" s="71">
        <f>SUM(G20:G24)</f>
        <v>0</v>
      </c>
      <c r="H19" s="73"/>
      <c r="I19" s="71">
        <f aca="true" t="shared" si="1" ref="I19:I49">SUM(E19+F19)</f>
        <v>47149.200000000004</v>
      </c>
      <c r="J19" s="76"/>
    </row>
    <row r="20" spans="1:10" s="63" customFormat="1" ht="30.75" customHeight="1">
      <c r="A20" s="24"/>
      <c r="B20" s="24" t="s">
        <v>168</v>
      </c>
      <c r="C20" s="77" t="s">
        <v>167</v>
      </c>
      <c r="D20" s="77" t="s">
        <v>169</v>
      </c>
      <c r="E20" s="15">
        <v>1135.6</v>
      </c>
      <c r="F20" s="73">
        <f t="shared" si="0"/>
        <v>0</v>
      </c>
      <c r="G20" s="78">
        <v>0</v>
      </c>
      <c r="H20" s="73"/>
      <c r="I20" s="78">
        <f t="shared" si="1"/>
        <v>1135.6</v>
      </c>
      <c r="J20" s="76"/>
    </row>
    <row r="21" spans="1:10" s="63" customFormat="1" ht="49.5" customHeight="1">
      <c r="A21" s="24"/>
      <c r="B21" s="24" t="s">
        <v>170</v>
      </c>
      <c r="C21" s="77" t="s">
        <v>167</v>
      </c>
      <c r="D21" s="77" t="s">
        <v>171</v>
      </c>
      <c r="E21" s="15">
        <v>17321.4</v>
      </c>
      <c r="F21" s="73">
        <f t="shared" si="0"/>
        <v>0</v>
      </c>
      <c r="G21" s="78">
        <v>0</v>
      </c>
      <c r="H21" s="73"/>
      <c r="I21" s="78">
        <f t="shared" si="1"/>
        <v>17321.4</v>
      </c>
      <c r="J21" s="76"/>
    </row>
    <row r="22" spans="1:10" s="63" customFormat="1" ht="46.5" customHeight="1">
      <c r="A22" s="24"/>
      <c r="B22" s="24" t="s">
        <v>172</v>
      </c>
      <c r="C22" s="77" t="s">
        <v>167</v>
      </c>
      <c r="D22" s="77" t="s">
        <v>173</v>
      </c>
      <c r="E22" s="15">
        <v>887.5</v>
      </c>
      <c r="F22" s="73">
        <f t="shared" si="0"/>
        <v>0</v>
      </c>
      <c r="G22" s="78"/>
      <c r="H22" s="73"/>
      <c r="I22" s="78">
        <f t="shared" si="1"/>
        <v>887.5</v>
      </c>
      <c r="J22" s="76"/>
    </row>
    <row r="23" spans="1:10" s="63" customFormat="1" ht="17.25" customHeight="1">
      <c r="A23" s="24"/>
      <c r="B23" s="79" t="s">
        <v>174</v>
      </c>
      <c r="C23" s="77" t="s">
        <v>167</v>
      </c>
      <c r="D23" s="77" t="s">
        <v>175</v>
      </c>
      <c r="E23" s="15">
        <v>2151.9</v>
      </c>
      <c r="F23" s="78">
        <f t="shared" si="0"/>
        <v>0</v>
      </c>
      <c r="G23" s="78">
        <v>0</v>
      </c>
      <c r="H23" s="73"/>
      <c r="I23" s="78">
        <f t="shared" si="1"/>
        <v>2151.9</v>
      </c>
      <c r="J23" s="76"/>
    </row>
    <row r="24" spans="1:10" s="72" customFormat="1" ht="15.75" customHeight="1">
      <c r="A24" s="10"/>
      <c r="B24" s="24" t="s">
        <v>176</v>
      </c>
      <c r="C24" s="77" t="s">
        <v>167</v>
      </c>
      <c r="D24" s="77" t="s">
        <v>177</v>
      </c>
      <c r="E24" s="15">
        <v>25652.8</v>
      </c>
      <c r="F24" s="15">
        <f>SUM(G24:H24)</f>
        <v>0</v>
      </c>
      <c r="G24" s="15">
        <v>0</v>
      </c>
      <c r="H24" s="15">
        <v>0</v>
      </c>
      <c r="I24" s="78">
        <f t="shared" si="1"/>
        <v>25652.8</v>
      </c>
      <c r="J24" s="76"/>
    </row>
    <row r="25" spans="1:10" s="63" customFormat="1" ht="31.5" customHeight="1">
      <c r="A25" s="10" t="s">
        <v>178</v>
      </c>
      <c r="B25" s="10" t="s">
        <v>179</v>
      </c>
      <c r="C25" s="74" t="s">
        <v>180</v>
      </c>
      <c r="D25" s="74"/>
      <c r="E25" s="11">
        <f>SUM(E26:E28)</f>
        <v>3289.6000000000004</v>
      </c>
      <c r="F25" s="75">
        <f t="shared" si="0"/>
        <v>0</v>
      </c>
      <c r="G25" s="71">
        <f>SUM(G26:G28)</f>
        <v>0</v>
      </c>
      <c r="H25" s="73"/>
      <c r="I25" s="71">
        <f t="shared" si="1"/>
        <v>3289.6000000000004</v>
      </c>
      <c r="J25" s="76"/>
    </row>
    <row r="26" spans="1:10" s="63" customFormat="1" ht="32.25" customHeight="1">
      <c r="A26" s="10"/>
      <c r="B26" s="24" t="s">
        <v>181</v>
      </c>
      <c r="C26" s="77" t="s">
        <v>180</v>
      </c>
      <c r="D26" s="77" t="s">
        <v>182</v>
      </c>
      <c r="E26" s="15">
        <v>2746.8</v>
      </c>
      <c r="F26" s="73">
        <f t="shared" si="0"/>
        <v>0</v>
      </c>
      <c r="G26" s="78">
        <v>0</v>
      </c>
      <c r="H26" s="73"/>
      <c r="I26" s="78">
        <f t="shared" si="1"/>
        <v>2746.8</v>
      </c>
      <c r="J26" s="76"/>
    </row>
    <row r="27" spans="1:10" s="63" customFormat="1" ht="18" customHeight="1">
      <c r="A27" s="10"/>
      <c r="B27" s="24" t="s">
        <v>183</v>
      </c>
      <c r="C27" s="77" t="s">
        <v>180</v>
      </c>
      <c r="D27" s="77" t="s">
        <v>184</v>
      </c>
      <c r="E27" s="15">
        <v>69.8</v>
      </c>
      <c r="F27" s="78">
        <f>SUM(G27)</f>
        <v>0</v>
      </c>
      <c r="G27" s="78">
        <v>0</v>
      </c>
      <c r="H27" s="73"/>
      <c r="I27" s="78">
        <f t="shared" si="1"/>
        <v>69.8</v>
      </c>
      <c r="J27" s="76"/>
    </row>
    <row r="28" spans="1:10" s="63" customFormat="1" ht="33" customHeight="1">
      <c r="A28" s="24"/>
      <c r="B28" s="24" t="s">
        <v>185</v>
      </c>
      <c r="C28" s="77" t="s">
        <v>180</v>
      </c>
      <c r="D28" s="77" t="s">
        <v>186</v>
      </c>
      <c r="E28" s="15">
        <v>473</v>
      </c>
      <c r="F28" s="73">
        <f t="shared" si="0"/>
        <v>0</v>
      </c>
      <c r="G28" s="78">
        <v>0</v>
      </c>
      <c r="H28" s="73"/>
      <c r="I28" s="78">
        <f t="shared" si="1"/>
        <v>473</v>
      </c>
      <c r="J28" s="76"/>
    </row>
    <row r="29" spans="1:10" s="63" customFormat="1" ht="15.75" customHeight="1" hidden="1">
      <c r="A29" s="24"/>
      <c r="B29" s="10" t="s">
        <v>187</v>
      </c>
      <c r="C29" s="74" t="s">
        <v>171</v>
      </c>
      <c r="D29" s="74"/>
      <c r="E29" s="15">
        <f>SUM(E30)</f>
        <v>0</v>
      </c>
      <c r="F29" s="73">
        <f t="shared" si="0"/>
        <v>0</v>
      </c>
      <c r="G29" s="78">
        <v>0</v>
      </c>
      <c r="H29" s="73"/>
      <c r="I29" s="71">
        <f t="shared" si="1"/>
        <v>0</v>
      </c>
      <c r="J29" s="76"/>
    </row>
    <row r="30" spans="1:10" s="63" customFormat="1" ht="15.75" customHeight="1" hidden="1">
      <c r="A30" s="24"/>
      <c r="B30" s="24" t="s">
        <v>188</v>
      </c>
      <c r="C30" s="77" t="s">
        <v>171</v>
      </c>
      <c r="D30" s="77" t="s">
        <v>189</v>
      </c>
      <c r="E30" s="15">
        <v>0</v>
      </c>
      <c r="F30" s="73">
        <f t="shared" si="0"/>
        <v>0</v>
      </c>
      <c r="G30" s="78">
        <v>0</v>
      </c>
      <c r="H30" s="73"/>
      <c r="I30" s="71">
        <f t="shared" si="1"/>
        <v>0</v>
      </c>
      <c r="J30" s="76"/>
    </row>
    <row r="31" spans="1:10" s="63" customFormat="1" ht="15.75" customHeight="1">
      <c r="A31" s="10" t="s">
        <v>190</v>
      </c>
      <c r="B31" s="10" t="s">
        <v>187</v>
      </c>
      <c r="C31" s="74" t="s">
        <v>171</v>
      </c>
      <c r="D31" s="74"/>
      <c r="E31" s="11">
        <f>SUM(E32:E34)</f>
        <v>44776.2</v>
      </c>
      <c r="F31" s="11">
        <f>SUM(F32:F34)</f>
        <v>0</v>
      </c>
      <c r="G31" s="11">
        <f>SUM(G32:G34)</f>
        <v>0</v>
      </c>
      <c r="H31" s="11">
        <f>SUM(H32:H34)</f>
        <v>0</v>
      </c>
      <c r="I31" s="11">
        <f>SUM(I32:I34)</f>
        <v>44776.2</v>
      </c>
      <c r="J31" s="76"/>
    </row>
    <row r="32" spans="1:10" s="63" customFormat="1" ht="15.75" customHeight="1">
      <c r="A32" s="10"/>
      <c r="B32" s="24" t="s">
        <v>191</v>
      </c>
      <c r="C32" s="77" t="s">
        <v>171</v>
      </c>
      <c r="D32" s="77" t="s">
        <v>192</v>
      </c>
      <c r="E32" s="15">
        <v>887.5</v>
      </c>
      <c r="F32" s="15">
        <f>SUM(G32:H32)</f>
        <v>0</v>
      </c>
      <c r="G32" s="15">
        <v>0</v>
      </c>
      <c r="H32" s="15">
        <v>0</v>
      </c>
      <c r="I32" s="78">
        <f>SUM(E32+F32)</f>
        <v>887.5</v>
      </c>
      <c r="J32" s="76"/>
    </row>
    <row r="33" spans="1:10" s="63" customFormat="1" ht="15" customHeight="1">
      <c r="A33" s="10"/>
      <c r="B33" s="24" t="s">
        <v>193</v>
      </c>
      <c r="C33" s="77" t="s">
        <v>171</v>
      </c>
      <c r="D33" s="77" t="s">
        <v>182</v>
      </c>
      <c r="E33" s="15">
        <v>41887.6</v>
      </c>
      <c r="F33" s="15">
        <f>SUM(G33:H33)</f>
        <v>0</v>
      </c>
      <c r="G33" s="15">
        <v>0</v>
      </c>
      <c r="H33" s="15">
        <v>0</v>
      </c>
      <c r="I33" s="78">
        <f t="shared" si="1"/>
        <v>41887.6</v>
      </c>
      <c r="J33" s="76"/>
    </row>
    <row r="34" spans="1:10" s="63" customFormat="1" ht="16.5" customHeight="1">
      <c r="A34" s="24"/>
      <c r="B34" s="24" t="s">
        <v>188</v>
      </c>
      <c r="C34" s="77" t="s">
        <v>171</v>
      </c>
      <c r="D34" s="77" t="s">
        <v>189</v>
      </c>
      <c r="E34" s="15">
        <v>2001.1</v>
      </c>
      <c r="F34" s="78">
        <f t="shared" si="0"/>
        <v>0</v>
      </c>
      <c r="G34" s="78">
        <v>0</v>
      </c>
      <c r="H34" s="78">
        <v>0</v>
      </c>
      <c r="I34" s="78">
        <f t="shared" si="1"/>
        <v>2001.1</v>
      </c>
      <c r="J34" s="76"/>
    </row>
    <row r="35" spans="1:10" s="72" customFormat="1" ht="15" customHeight="1">
      <c r="A35" s="10" t="s">
        <v>194</v>
      </c>
      <c r="B35" s="10" t="s">
        <v>195</v>
      </c>
      <c r="C35" s="74" t="s">
        <v>196</v>
      </c>
      <c r="D35" s="74"/>
      <c r="E35" s="11">
        <f>SUM(E37:E39)</f>
        <v>61536.2</v>
      </c>
      <c r="F35" s="11">
        <f>SUM(F37:F39)</f>
        <v>-128.8</v>
      </c>
      <c r="G35" s="11">
        <f>SUM(G37:G39)</f>
        <v>0</v>
      </c>
      <c r="H35" s="11">
        <f>SUM(H37:H39)</f>
        <v>-128.8</v>
      </c>
      <c r="I35" s="71">
        <f t="shared" si="1"/>
        <v>61407.399999999994</v>
      </c>
      <c r="J35" s="76"/>
    </row>
    <row r="36" spans="1:10" s="63" customFormat="1" ht="14.25" customHeight="1" hidden="1">
      <c r="A36" s="24"/>
      <c r="B36" s="24" t="s">
        <v>197</v>
      </c>
      <c r="C36" s="77" t="s">
        <v>196</v>
      </c>
      <c r="D36" s="77" t="s">
        <v>167</v>
      </c>
      <c r="E36" s="15">
        <v>0</v>
      </c>
      <c r="F36" s="78">
        <f t="shared" si="0"/>
        <v>0</v>
      </c>
      <c r="G36" s="78">
        <v>0</v>
      </c>
      <c r="H36" s="78">
        <v>0</v>
      </c>
      <c r="I36" s="71">
        <f t="shared" si="1"/>
        <v>0</v>
      </c>
      <c r="J36" s="76"/>
    </row>
    <row r="37" spans="1:10" s="63" customFormat="1" ht="15.75" customHeight="1">
      <c r="A37" s="10"/>
      <c r="B37" s="24" t="s">
        <v>198</v>
      </c>
      <c r="C37" s="77" t="s">
        <v>196</v>
      </c>
      <c r="D37" s="77" t="s">
        <v>169</v>
      </c>
      <c r="E37" s="15">
        <v>12477.5</v>
      </c>
      <c r="F37" s="78">
        <f t="shared" si="0"/>
        <v>0</v>
      </c>
      <c r="G37" s="78">
        <v>0</v>
      </c>
      <c r="H37" s="78">
        <v>0</v>
      </c>
      <c r="I37" s="78">
        <f t="shared" si="1"/>
        <v>12477.5</v>
      </c>
      <c r="J37" s="76"/>
    </row>
    <row r="38" spans="1:10" s="63" customFormat="1" ht="17.25" customHeight="1">
      <c r="A38" s="10"/>
      <c r="B38" s="80" t="s">
        <v>199</v>
      </c>
      <c r="C38" s="77" t="s">
        <v>196</v>
      </c>
      <c r="D38" s="77" t="s">
        <v>180</v>
      </c>
      <c r="E38" s="15">
        <v>35265.6</v>
      </c>
      <c r="F38" s="78">
        <f t="shared" si="0"/>
        <v>-128.8</v>
      </c>
      <c r="G38" s="78">
        <v>0</v>
      </c>
      <c r="H38" s="78">
        <v>-128.8</v>
      </c>
      <c r="I38" s="78">
        <f t="shared" si="1"/>
        <v>35136.799999999996</v>
      </c>
      <c r="J38" s="76"/>
    </row>
    <row r="39" spans="1:10" s="63" customFormat="1" ht="12.75" customHeight="1">
      <c r="A39" s="10"/>
      <c r="B39" s="79" t="s">
        <v>200</v>
      </c>
      <c r="C39" s="77" t="s">
        <v>196</v>
      </c>
      <c r="D39" s="77" t="s">
        <v>196</v>
      </c>
      <c r="E39" s="15">
        <v>13793.1</v>
      </c>
      <c r="F39" s="78">
        <f>SUM(G39+H39)</f>
        <v>0</v>
      </c>
      <c r="G39" s="78">
        <v>0</v>
      </c>
      <c r="H39" s="78">
        <v>0</v>
      </c>
      <c r="I39" s="78">
        <f t="shared" si="1"/>
        <v>13793.1</v>
      </c>
      <c r="J39" s="76"/>
    </row>
    <row r="40" spans="1:10" s="63" customFormat="1" ht="15.75" customHeight="1">
      <c r="A40" s="10" t="s">
        <v>201</v>
      </c>
      <c r="B40" s="10" t="s">
        <v>202</v>
      </c>
      <c r="C40" s="74" t="s">
        <v>175</v>
      </c>
      <c r="D40" s="77"/>
      <c r="E40" s="11">
        <f>SUM(E41)</f>
        <v>701.5</v>
      </c>
      <c r="F40" s="71">
        <f t="shared" si="0"/>
        <v>0</v>
      </c>
      <c r="G40" s="71">
        <f>SUM(G41)</f>
        <v>0</v>
      </c>
      <c r="H40" s="71"/>
      <c r="I40" s="71">
        <f t="shared" si="1"/>
        <v>701.5</v>
      </c>
      <c r="J40" s="76"/>
    </row>
    <row r="41" spans="1:10" s="63" customFormat="1" ht="15" customHeight="1">
      <c r="A41" s="10"/>
      <c r="B41" s="24" t="s">
        <v>203</v>
      </c>
      <c r="C41" s="77" t="s">
        <v>175</v>
      </c>
      <c r="D41" s="77" t="s">
        <v>175</v>
      </c>
      <c r="E41" s="15">
        <v>701.5</v>
      </c>
      <c r="F41" s="78">
        <f t="shared" si="0"/>
        <v>0</v>
      </c>
      <c r="G41" s="78">
        <v>0</v>
      </c>
      <c r="H41" s="78"/>
      <c r="I41" s="78">
        <f t="shared" si="1"/>
        <v>701.5</v>
      </c>
      <c r="J41" s="76"/>
    </row>
    <row r="42" spans="1:10" s="63" customFormat="1" ht="15" customHeight="1">
      <c r="A42" s="10" t="s">
        <v>204</v>
      </c>
      <c r="B42" s="10" t="s">
        <v>205</v>
      </c>
      <c r="C42" s="74" t="s">
        <v>192</v>
      </c>
      <c r="D42" s="74"/>
      <c r="E42" s="11">
        <f>SUM(E43)</f>
        <v>43463.7</v>
      </c>
      <c r="F42" s="71">
        <f>SUM(F43)</f>
        <v>0</v>
      </c>
      <c r="G42" s="71">
        <f>SUM(G43)</f>
        <v>0</v>
      </c>
      <c r="H42" s="71">
        <f>SUM(H43)</f>
        <v>0</v>
      </c>
      <c r="I42" s="71">
        <f t="shared" si="1"/>
        <v>43463.7</v>
      </c>
      <c r="J42" s="76"/>
    </row>
    <row r="43" spans="1:10" s="63" customFormat="1" ht="16.5" customHeight="1">
      <c r="A43" s="10"/>
      <c r="B43" s="24" t="s">
        <v>206</v>
      </c>
      <c r="C43" s="77" t="s">
        <v>192</v>
      </c>
      <c r="D43" s="77" t="s">
        <v>167</v>
      </c>
      <c r="E43" s="15">
        <v>43463.7</v>
      </c>
      <c r="F43" s="78">
        <f t="shared" si="0"/>
        <v>0</v>
      </c>
      <c r="G43" s="78">
        <v>0</v>
      </c>
      <c r="H43" s="78">
        <v>0</v>
      </c>
      <c r="I43" s="78">
        <f t="shared" si="1"/>
        <v>43463.7</v>
      </c>
      <c r="J43" s="76"/>
    </row>
    <row r="44" spans="1:10" s="63" customFormat="1" ht="14.25" customHeight="1">
      <c r="A44" s="10" t="s">
        <v>207</v>
      </c>
      <c r="B44" s="10" t="s">
        <v>208</v>
      </c>
      <c r="C44" s="74" t="s">
        <v>184</v>
      </c>
      <c r="D44" s="77"/>
      <c r="E44" s="11">
        <f>SUM(E45)</f>
        <v>9653.8</v>
      </c>
      <c r="F44" s="71">
        <f t="shared" si="0"/>
        <v>0</v>
      </c>
      <c r="G44" s="71">
        <f>SUM(G45)</f>
        <v>0</v>
      </c>
      <c r="H44" s="71">
        <f>SUM(H45)</f>
        <v>0</v>
      </c>
      <c r="I44" s="71">
        <f t="shared" si="1"/>
        <v>9653.8</v>
      </c>
      <c r="J44" s="76"/>
    </row>
    <row r="45" spans="1:10" s="72" customFormat="1" ht="16.5" customHeight="1">
      <c r="A45" s="10"/>
      <c r="B45" s="63" t="s">
        <v>209</v>
      </c>
      <c r="C45" s="77" t="s">
        <v>184</v>
      </c>
      <c r="D45" s="77" t="s">
        <v>180</v>
      </c>
      <c r="E45" s="15">
        <v>9653.8</v>
      </c>
      <c r="F45" s="78">
        <f t="shared" si="0"/>
        <v>0</v>
      </c>
      <c r="G45" s="78">
        <v>0</v>
      </c>
      <c r="H45" s="78">
        <v>0</v>
      </c>
      <c r="I45" s="78">
        <f t="shared" si="1"/>
        <v>9653.8</v>
      </c>
      <c r="J45" s="76"/>
    </row>
    <row r="46" spans="1:10" s="72" customFormat="1" ht="16.5" customHeight="1">
      <c r="A46" s="10" t="s">
        <v>210</v>
      </c>
      <c r="B46" s="10" t="s">
        <v>211</v>
      </c>
      <c r="C46" s="74" t="s">
        <v>212</v>
      </c>
      <c r="D46" s="77"/>
      <c r="E46" s="11">
        <f>SUM(E47)</f>
        <v>11558.3</v>
      </c>
      <c r="F46" s="71">
        <f>SUM(G46+H46)</f>
        <v>0</v>
      </c>
      <c r="G46" s="71">
        <f>SUM(G47)</f>
        <v>0</v>
      </c>
      <c r="H46" s="71">
        <f>SUM(H47)</f>
        <v>0</v>
      </c>
      <c r="I46" s="71">
        <f t="shared" si="1"/>
        <v>11558.3</v>
      </c>
      <c r="J46" s="76"/>
    </row>
    <row r="47" spans="1:10" s="72" customFormat="1" ht="15" customHeight="1">
      <c r="A47" s="10"/>
      <c r="B47" s="24" t="s">
        <v>213</v>
      </c>
      <c r="C47" s="77" t="s">
        <v>212</v>
      </c>
      <c r="D47" s="77" t="s">
        <v>167</v>
      </c>
      <c r="E47" s="15">
        <v>11558.3</v>
      </c>
      <c r="F47" s="78">
        <f>SUM(G47+H47)</f>
        <v>0</v>
      </c>
      <c r="G47" s="78">
        <v>0</v>
      </c>
      <c r="H47" s="78">
        <v>0</v>
      </c>
      <c r="I47" s="78">
        <f t="shared" si="1"/>
        <v>11558.3</v>
      </c>
      <c r="J47" s="76"/>
    </row>
    <row r="48" spans="1:10" s="72" customFormat="1" ht="14.25" customHeight="1">
      <c r="A48" s="10" t="s">
        <v>214</v>
      </c>
      <c r="B48" s="10" t="s">
        <v>215</v>
      </c>
      <c r="C48" s="74" t="s">
        <v>177</v>
      </c>
      <c r="D48" s="74"/>
      <c r="E48" s="11">
        <f>SUM(E49)</f>
        <v>906.3</v>
      </c>
      <c r="F48" s="71">
        <f>SUM(F49)</f>
        <v>0</v>
      </c>
      <c r="G48" s="71">
        <f>SUM(G49)</f>
        <v>0</v>
      </c>
      <c r="H48" s="71"/>
      <c r="I48" s="71">
        <f t="shared" si="1"/>
        <v>906.3</v>
      </c>
      <c r="J48" s="76"/>
    </row>
    <row r="49" spans="1:10" s="72" customFormat="1" ht="30" customHeight="1">
      <c r="A49" s="10"/>
      <c r="B49" s="24" t="s">
        <v>216</v>
      </c>
      <c r="C49" s="77" t="s">
        <v>177</v>
      </c>
      <c r="D49" s="77" t="s">
        <v>167</v>
      </c>
      <c r="E49" s="15">
        <v>906.3</v>
      </c>
      <c r="F49" s="78">
        <f>SUM(G49)</f>
        <v>0</v>
      </c>
      <c r="G49" s="78">
        <v>0</v>
      </c>
      <c r="H49" s="78"/>
      <c r="I49" s="78">
        <f t="shared" si="1"/>
        <v>906.3</v>
      </c>
      <c r="J49" s="76"/>
    </row>
    <row r="50" spans="1:9" ht="15" customHeight="1">
      <c r="A50" s="10"/>
      <c r="B50" s="81"/>
      <c r="C50" s="82"/>
      <c r="D50" s="82"/>
      <c r="E50" s="81"/>
      <c r="F50" s="81"/>
      <c r="G50" s="81"/>
      <c r="H50" s="83"/>
      <c r="I50" s="83"/>
    </row>
    <row r="51" spans="1:9" ht="12.75">
      <c r="A51" s="84"/>
      <c r="B51" s="85"/>
      <c r="C51" s="86"/>
      <c r="D51" s="86"/>
      <c r="E51" s="87"/>
      <c r="F51" s="87"/>
      <c r="G51" s="85"/>
      <c r="H51" s="88"/>
      <c r="I51" s="88"/>
    </row>
    <row r="52" spans="1:9" s="35" customFormat="1" ht="14.25" customHeight="1">
      <c r="A52" s="89" t="s">
        <v>139</v>
      </c>
      <c r="B52" s="89"/>
      <c r="C52" s="89"/>
      <c r="D52" s="90"/>
      <c r="E52" s="91"/>
      <c r="F52" s="92"/>
      <c r="G52" s="93"/>
      <c r="H52" s="94"/>
      <c r="I52" s="94"/>
    </row>
    <row r="53" spans="1:9" s="35" customFormat="1" ht="16.5" customHeight="1">
      <c r="A53" s="95" t="s">
        <v>2</v>
      </c>
      <c r="B53" s="95"/>
      <c r="C53" s="96"/>
      <c r="D53" s="97"/>
      <c r="E53" s="94"/>
      <c r="F53" s="97"/>
      <c r="G53" s="93"/>
      <c r="H53" s="94"/>
      <c r="I53" s="94"/>
    </row>
    <row r="54" spans="1:9" s="35" customFormat="1" ht="17.25" customHeight="1">
      <c r="A54" s="98" t="s">
        <v>217</v>
      </c>
      <c r="B54" s="98"/>
      <c r="C54" s="99" t="s">
        <v>218</v>
      </c>
      <c r="D54" s="99"/>
      <c r="E54" s="99"/>
      <c r="F54" s="99"/>
      <c r="G54" s="99"/>
      <c r="H54" s="99"/>
      <c r="I54" s="99"/>
    </row>
    <row r="55" spans="1:9" s="35" customFormat="1" ht="18.75" customHeight="1">
      <c r="A55" s="100"/>
      <c r="B55" s="101"/>
      <c r="C55" s="102"/>
      <c r="D55" s="102"/>
      <c r="E55" s="102"/>
      <c r="F55" s="102"/>
      <c r="G55" s="102"/>
      <c r="H55" s="94"/>
      <c r="I55" s="94"/>
    </row>
    <row r="56" spans="1:9" s="35" customFormat="1" ht="12.75">
      <c r="A56" s="100"/>
      <c r="B56" s="101"/>
      <c r="C56" s="101"/>
      <c r="D56" s="101"/>
      <c r="E56" s="85"/>
      <c r="F56" s="93"/>
      <c r="G56" s="93"/>
      <c r="H56" s="94"/>
      <c r="I56" s="94"/>
    </row>
    <row r="57" spans="1:9" s="35" customFormat="1" ht="12.75">
      <c r="A57" s="100"/>
      <c r="B57" s="101"/>
      <c r="C57" s="101"/>
      <c r="D57" s="101"/>
      <c r="E57" s="85"/>
      <c r="F57" s="93"/>
      <c r="G57" s="93"/>
      <c r="H57" s="94"/>
      <c r="I57" s="94"/>
    </row>
    <row r="58" spans="1:9" s="35" customFormat="1" ht="12.75">
      <c r="A58" s="95"/>
      <c r="B58" s="92"/>
      <c r="C58" s="92"/>
      <c r="D58" s="92"/>
      <c r="E58" s="94"/>
      <c r="F58" s="99"/>
      <c r="G58" s="99"/>
      <c r="H58" s="94"/>
      <c r="I58" s="94"/>
    </row>
    <row r="59" spans="1:9" s="35" customFormat="1" ht="12.75">
      <c r="A59" s="95"/>
      <c r="B59" s="92"/>
      <c r="C59" s="92"/>
      <c r="D59" s="92"/>
      <c r="E59" s="94"/>
      <c r="F59" s="99"/>
      <c r="G59" s="99"/>
      <c r="H59" s="94"/>
      <c r="I59" s="94"/>
    </row>
    <row r="60" spans="1:9" s="35" customFormat="1" ht="12.75">
      <c r="A60" s="95"/>
      <c r="B60" s="92"/>
      <c r="C60" s="92"/>
      <c r="D60" s="92"/>
      <c r="E60" s="94"/>
      <c r="F60" s="99"/>
      <c r="G60" s="99"/>
      <c r="H60" s="94"/>
      <c r="I60" s="94"/>
    </row>
    <row r="61" spans="1:9" s="35" customFormat="1" ht="12.75">
      <c r="A61" s="95"/>
      <c r="B61" s="92"/>
      <c r="C61" s="92"/>
      <c r="D61" s="92"/>
      <c r="E61" s="94"/>
      <c r="F61" s="99"/>
      <c r="G61" s="99"/>
      <c r="H61" s="94"/>
      <c r="I61" s="94"/>
    </row>
    <row r="62" spans="1:9" ht="12.75">
      <c r="A62" s="103"/>
      <c r="B62" s="104"/>
      <c r="C62" s="105"/>
      <c r="D62" s="105"/>
      <c r="E62" s="103"/>
      <c r="F62" s="103"/>
      <c r="G62" s="103"/>
      <c r="H62" s="88"/>
      <c r="I62" s="88"/>
    </row>
    <row r="63" spans="1:9" ht="12.75">
      <c r="A63" s="103"/>
      <c r="B63" s="104"/>
      <c r="C63" s="105"/>
      <c r="D63" s="105"/>
      <c r="E63" s="103"/>
      <c r="F63" s="103"/>
      <c r="G63" s="103"/>
      <c r="H63" s="88"/>
      <c r="I63" s="88"/>
    </row>
    <row r="64" spans="1:9" ht="12.75">
      <c r="A64" s="103"/>
      <c r="B64" s="104"/>
      <c r="C64" s="105"/>
      <c r="D64" s="105"/>
      <c r="E64" s="103"/>
      <c r="F64" s="103"/>
      <c r="G64" s="103"/>
      <c r="H64" s="88"/>
      <c r="I64" s="88"/>
    </row>
    <row r="65" spans="1:9" ht="12.75">
      <c r="A65" s="103"/>
      <c r="B65" s="104"/>
      <c r="C65" s="105"/>
      <c r="D65" s="105"/>
      <c r="E65" s="103"/>
      <c r="F65" s="103"/>
      <c r="G65" s="103"/>
      <c r="H65" s="88"/>
      <c r="I65" s="88"/>
    </row>
    <row r="66" spans="1:9" ht="12.75">
      <c r="A66" s="103"/>
      <c r="B66" s="104"/>
      <c r="C66" s="105"/>
      <c r="D66" s="105"/>
      <c r="E66" s="103"/>
      <c r="F66" s="103"/>
      <c r="G66" s="103"/>
      <c r="H66" s="88"/>
      <c r="I66" s="88"/>
    </row>
    <row r="67" spans="1:9" ht="12.75">
      <c r="A67" s="103"/>
      <c r="B67" s="104"/>
      <c r="C67" s="105"/>
      <c r="D67" s="105"/>
      <c r="E67" s="103"/>
      <c r="F67" s="103"/>
      <c r="G67" s="103"/>
      <c r="H67" s="88"/>
      <c r="I67" s="88"/>
    </row>
    <row r="68" spans="1:9" ht="12.75">
      <c r="A68" s="103"/>
      <c r="B68" s="104"/>
      <c r="C68" s="105"/>
      <c r="D68" s="105"/>
      <c r="E68" s="103"/>
      <c r="F68" s="103"/>
      <c r="G68" s="103"/>
      <c r="H68" s="88"/>
      <c r="I68" s="88"/>
    </row>
    <row r="69" spans="1:9" ht="12.75">
      <c r="A69" s="103"/>
      <c r="B69" s="104"/>
      <c r="C69" s="105"/>
      <c r="D69" s="105"/>
      <c r="E69" s="103"/>
      <c r="F69" s="103"/>
      <c r="G69" s="103"/>
      <c r="H69" s="88"/>
      <c r="I69" s="88"/>
    </row>
    <row r="70" spans="1:9" ht="12.75">
      <c r="A70" s="103"/>
      <c r="B70" s="104"/>
      <c r="C70" s="105"/>
      <c r="D70" s="105"/>
      <c r="E70" s="103"/>
      <c r="F70" s="103"/>
      <c r="G70" s="103"/>
      <c r="H70" s="88"/>
      <c r="I70" s="88"/>
    </row>
    <row r="71" spans="1:9" ht="12.75">
      <c r="A71" s="103"/>
      <c r="B71" s="104"/>
      <c r="C71" s="105"/>
      <c r="D71" s="105"/>
      <c r="E71" s="103"/>
      <c r="F71" s="103"/>
      <c r="G71" s="103"/>
      <c r="H71" s="88"/>
      <c r="I71" s="88"/>
    </row>
    <row r="72" spans="1:9" ht="12.75">
      <c r="A72" s="103"/>
      <c r="B72" s="104"/>
      <c r="C72" s="105"/>
      <c r="D72" s="105"/>
      <c r="E72" s="103"/>
      <c r="F72" s="103"/>
      <c r="G72" s="103"/>
      <c r="H72" s="88"/>
      <c r="I72" s="88"/>
    </row>
    <row r="73" spans="1:9" ht="12.75">
      <c r="A73" s="103"/>
      <c r="B73" s="104"/>
      <c r="C73" s="105"/>
      <c r="D73" s="105"/>
      <c r="E73" s="103"/>
      <c r="F73" s="103"/>
      <c r="G73" s="103"/>
      <c r="H73" s="88"/>
      <c r="I73" s="88"/>
    </row>
    <row r="74" spans="1:9" ht="12.75">
      <c r="A74" s="103"/>
      <c r="B74" s="104"/>
      <c r="C74" s="105"/>
      <c r="D74" s="105"/>
      <c r="E74" s="103"/>
      <c r="F74" s="103"/>
      <c r="G74" s="103"/>
      <c r="H74" s="88"/>
      <c r="I74" s="88"/>
    </row>
    <row r="75" spans="1:9" ht="12.75">
      <c r="A75" s="103"/>
      <c r="B75" s="104"/>
      <c r="C75" s="105"/>
      <c r="D75" s="105"/>
      <c r="E75" s="103"/>
      <c r="F75" s="103"/>
      <c r="G75" s="103"/>
      <c r="H75" s="88"/>
      <c r="I75" s="88"/>
    </row>
    <row r="76" spans="1:9" ht="12.75">
      <c r="A76" s="103"/>
      <c r="B76" s="104"/>
      <c r="C76" s="105"/>
      <c r="D76" s="105"/>
      <c r="E76" s="103"/>
      <c r="F76" s="103"/>
      <c r="G76" s="103"/>
      <c r="H76" s="88"/>
      <c r="I76" s="88"/>
    </row>
    <row r="77" spans="1:9" ht="12.75">
      <c r="A77" s="103"/>
      <c r="B77" s="104"/>
      <c r="C77" s="105"/>
      <c r="D77" s="105"/>
      <c r="E77" s="103"/>
      <c r="F77" s="103"/>
      <c r="G77" s="103"/>
      <c r="H77" s="88"/>
      <c r="I77" s="88"/>
    </row>
    <row r="78" spans="1:9" ht="12.75">
      <c r="A78" s="103"/>
      <c r="B78" s="104"/>
      <c r="C78" s="105"/>
      <c r="D78" s="105"/>
      <c r="E78" s="103"/>
      <c r="F78" s="103"/>
      <c r="G78" s="103"/>
      <c r="H78" s="88"/>
      <c r="I78" s="88"/>
    </row>
    <row r="79" spans="1:9" ht="12.75">
      <c r="A79" s="103"/>
      <c r="B79" s="104"/>
      <c r="C79" s="105"/>
      <c r="D79" s="105"/>
      <c r="E79" s="103"/>
      <c r="F79" s="103"/>
      <c r="G79" s="103"/>
      <c r="H79" s="88"/>
      <c r="I79" s="88"/>
    </row>
    <row r="80" spans="1:9" ht="12.75">
      <c r="A80" s="103"/>
      <c r="B80" s="104"/>
      <c r="C80" s="105"/>
      <c r="D80" s="105"/>
      <c r="E80" s="103"/>
      <c r="F80" s="103"/>
      <c r="G80" s="103"/>
      <c r="H80" s="88"/>
      <c r="I80" s="88"/>
    </row>
    <row r="81" spans="1:9" ht="12.75">
      <c r="A81" s="103"/>
      <c r="B81" s="104"/>
      <c r="C81" s="105"/>
      <c r="D81" s="105"/>
      <c r="E81" s="103"/>
      <c r="F81" s="103"/>
      <c r="G81" s="103"/>
      <c r="H81" s="88"/>
      <c r="I81" s="88"/>
    </row>
    <row r="82" spans="1:9" ht="12.75">
      <c r="A82" s="103"/>
      <c r="B82" s="104"/>
      <c r="C82" s="105"/>
      <c r="D82" s="105"/>
      <c r="E82" s="103"/>
      <c r="F82" s="103"/>
      <c r="G82" s="103"/>
      <c r="H82" s="88"/>
      <c r="I82" s="88"/>
    </row>
    <row r="83" spans="1:9" ht="12.75">
      <c r="A83" s="103"/>
      <c r="B83" s="104"/>
      <c r="C83" s="105"/>
      <c r="D83" s="105"/>
      <c r="E83" s="103"/>
      <c r="F83" s="103"/>
      <c r="G83" s="103"/>
      <c r="H83" s="88"/>
      <c r="I83" s="88"/>
    </row>
    <row r="84" spans="1:9" ht="12.75">
      <c r="A84" s="103"/>
      <c r="B84" s="104"/>
      <c r="C84" s="105"/>
      <c r="D84" s="105"/>
      <c r="E84" s="103"/>
      <c r="F84" s="103"/>
      <c r="G84" s="103"/>
      <c r="H84" s="88"/>
      <c r="I84" s="88"/>
    </row>
    <row r="85" spans="1:9" ht="12.75">
      <c r="A85" s="103"/>
      <c r="B85" s="104"/>
      <c r="C85" s="105"/>
      <c r="D85" s="105"/>
      <c r="E85" s="103"/>
      <c r="F85" s="103"/>
      <c r="G85" s="103"/>
      <c r="H85" s="88"/>
      <c r="I85" s="88"/>
    </row>
    <row r="86" spans="1:9" ht="12.75">
      <c r="A86" s="103"/>
      <c r="B86" s="104"/>
      <c r="C86" s="105"/>
      <c r="D86" s="105"/>
      <c r="E86" s="103"/>
      <c r="F86" s="103"/>
      <c r="G86" s="103"/>
      <c r="H86" s="88"/>
      <c r="I86" s="88"/>
    </row>
    <row r="87" spans="1:9" ht="12.75">
      <c r="A87" s="103"/>
      <c r="B87" s="104"/>
      <c r="C87" s="105"/>
      <c r="D87" s="105"/>
      <c r="E87" s="103"/>
      <c r="F87" s="103"/>
      <c r="G87" s="103"/>
      <c r="H87" s="88"/>
      <c r="I87" s="88"/>
    </row>
    <row r="88" spans="1:9" ht="12.75">
      <c r="A88" s="103"/>
      <c r="B88" s="104"/>
      <c r="C88" s="105"/>
      <c r="D88" s="105"/>
      <c r="E88" s="103"/>
      <c r="F88" s="103"/>
      <c r="G88" s="103"/>
      <c r="H88" s="88"/>
      <c r="I88" s="88"/>
    </row>
    <row r="89" spans="1:9" ht="12.75">
      <c r="A89" s="103"/>
      <c r="B89" s="104"/>
      <c r="C89" s="105"/>
      <c r="D89" s="105"/>
      <c r="E89" s="103"/>
      <c r="F89" s="103"/>
      <c r="G89" s="103"/>
      <c r="H89" s="88"/>
      <c r="I89" s="88"/>
    </row>
    <row r="90" spans="1:9" ht="12.75">
      <c r="A90" s="103"/>
      <c r="B90" s="104"/>
      <c r="C90" s="105"/>
      <c r="D90" s="105"/>
      <c r="E90" s="103"/>
      <c r="F90" s="103"/>
      <c r="G90" s="103"/>
      <c r="H90" s="88"/>
      <c r="I90" s="88"/>
    </row>
    <row r="91" spans="1:9" ht="12.75">
      <c r="A91" s="103"/>
      <c r="B91" s="104"/>
      <c r="C91" s="105"/>
      <c r="D91" s="105"/>
      <c r="E91" s="103"/>
      <c r="F91" s="103"/>
      <c r="G91" s="103"/>
      <c r="H91" s="88"/>
      <c r="I91" s="88"/>
    </row>
    <row r="92" spans="1:9" ht="12.75">
      <c r="A92" s="103"/>
      <c r="B92" s="104"/>
      <c r="C92" s="105"/>
      <c r="D92" s="105"/>
      <c r="E92" s="103"/>
      <c r="F92" s="103"/>
      <c r="G92" s="103"/>
      <c r="H92" s="88"/>
      <c r="I92" s="88"/>
    </row>
    <row r="93" spans="1:9" ht="12.75">
      <c r="A93" s="103"/>
      <c r="B93" s="104"/>
      <c r="C93" s="105"/>
      <c r="D93" s="105"/>
      <c r="E93" s="103"/>
      <c r="F93" s="103"/>
      <c r="G93" s="103"/>
      <c r="H93" s="88"/>
      <c r="I93" s="88"/>
    </row>
    <row r="94" spans="1:9" ht="12.75">
      <c r="A94" s="103"/>
      <c r="B94" s="104"/>
      <c r="C94" s="105"/>
      <c r="D94" s="105"/>
      <c r="E94" s="103"/>
      <c r="F94" s="103"/>
      <c r="G94" s="103"/>
      <c r="H94" s="88"/>
      <c r="I94" s="88"/>
    </row>
    <row r="95" spans="1:9" ht="12.75">
      <c r="A95" s="103"/>
      <c r="B95" s="104"/>
      <c r="C95" s="105"/>
      <c r="D95" s="105"/>
      <c r="E95" s="103"/>
      <c r="F95" s="103"/>
      <c r="G95" s="103"/>
      <c r="H95" s="88"/>
      <c r="I95" s="88"/>
    </row>
    <row r="96" spans="1:9" ht="12.75">
      <c r="A96" s="103"/>
      <c r="B96" s="104"/>
      <c r="C96" s="105"/>
      <c r="D96" s="105"/>
      <c r="E96" s="103"/>
      <c r="F96" s="103"/>
      <c r="G96" s="103"/>
      <c r="H96" s="88"/>
      <c r="I96" s="88"/>
    </row>
    <row r="97" spans="1:9" ht="12.75">
      <c r="A97" s="103"/>
      <c r="B97" s="104"/>
      <c r="C97" s="105"/>
      <c r="D97" s="105"/>
      <c r="E97" s="103"/>
      <c r="F97" s="103"/>
      <c r="G97" s="103"/>
      <c r="H97" s="88"/>
      <c r="I97" s="88"/>
    </row>
    <row r="98" spans="1:9" ht="12.75">
      <c r="A98" s="103"/>
      <c r="B98" s="104"/>
      <c r="C98" s="105"/>
      <c r="D98" s="105"/>
      <c r="E98" s="103"/>
      <c r="F98" s="103"/>
      <c r="G98" s="103"/>
      <c r="H98" s="88"/>
      <c r="I98" s="88"/>
    </row>
    <row r="99" spans="1:9" ht="12.75">
      <c r="A99" s="103"/>
      <c r="B99" s="104"/>
      <c r="C99" s="105"/>
      <c r="D99" s="105"/>
      <c r="E99" s="103"/>
      <c r="F99" s="103"/>
      <c r="G99" s="103"/>
      <c r="H99" s="88"/>
      <c r="I99" s="88"/>
    </row>
    <row r="100" spans="1:9" ht="12.75">
      <c r="A100" s="103"/>
      <c r="B100" s="104"/>
      <c r="C100" s="105"/>
      <c r="D100" s="105"/>
      <c r="E100" s="103"/>
      <c r="F100" s="103"/>
      <c r="G100" s="103"/>
      <c r="H100" s="88"/>
      <c r="I100" s="88"/>
    </row>
    <row r="101" spans="1:9" ht="12.75">
      <c r="A101" s="103"/>
      <c r="B101" s="104"/>
      <c r="C101" s="105"/>
      <c r="D101" s="105"/>
      <c r="E101" s="103"/>
      <c r="F101" s="103"/>
      <c r="G101" s="103"/>
      <c r="H101" s="88"/>
      <c r="I101" s="88"/>
    </row>
    <row r="102" spans="1:9" ht="12.75">
      <c r="A102" s="103"/>
      <c r="B102" s="104"/>
      <c r="C102" s="105"/>
      <c r="D102" s="105"/>
      <c r="E102" s="103"/>
      <c r="F102" s="103"/>
      <c r="G102" s="103"/>
      <c r="H102" s="88"/>
      <c r="I102" s="88"/>
    </row>
    <row r="103" spans="1:9" ht="12.75">
      <c r="A103" s="103"/>
      <c r="B103" s="104"/>
      <c r="C103" s="105"/>
      <c r="D103" s="105"/>
      <c r="E103" s="103"/>
      <c r="F103" s="103"/>
      <c r="G103" s="103"/>
      <c r="H103" s="88"/>
      <c r="I103" s="88"/>
    </row>
    <row r="104" spans="1:9" ht="12.75">
      <c r="A104" s="103"/>
      <c r="B104" s="104"/>
      <c r="C104" s="105"/>
      <c r="D104" s="105"/>
      <c r="E104" s="103"/>
      <c r="F104" s="103"/>
      <c r="G104" s="103"/>
      <c r="H104" s="88"/>
      <c r="I104" s="88"/>
    </row>
    <row r="105" spans="1:9" ht="12.75">
      <c r="A105" s="103"/>
      <c r="B105" s="104"/>
      <c r="C105" s="105"/>
      <c r="D105" s="105"/>
      <c r="E105" s="103"/>
      <c r="F105" s="103"/>
      <c r="G105" s="103"/>
      <c r="H105" s="88"/>
      <c r="I105" s="88"/>
    </row>
    <row r="106" spans="1:9" ht="12.75">
      <c r="A106" s="103"/>
      <c r="B106" s="104"/>
      <c r="C106" s="105"/>
      <c r="D106" s="105"/>
      <c r="E106" s="103"/>
      <c r="F106" s="103"/>
      <c r="G106" s="103"/>
      <c r="H106" s="88"/>
      <c r="I106" s="88"/>
    </row>
    <row r="107" spans="1:9" ht="12.75">
      <c r="A107" s="103"/>
      <c r="B107" s="104"/>
      <c r="C107" s="105"/>
      <c r="D107" s="105"/>
      <c r="E107" s="103"/>
      <c r="F107" s="103"/>
      <c r="G107" s="103"/>
      <c r="H107" s="88"/>
      <c r="I107" s="88"/>
    </row>
    <row r="108" spans="1:9" ht="12.75">
      <c r="A108" s="103"/>
      <c r="B108" s="104"/>
      <c r="C108" s="105"/>
      <c r="D108" s="105"/>
      <c r="E108" s="103"/>
      <c r="F108" s="103"/>
      <c r="G108" s="103"/>
      <c r="H108" s="88"/>
      <c r="I108" s="88"/>
    </row>
    <row r="109" spans="1:9" ht="12.75">
      <c r="A109" s="103"/>
      <c r="B109" s="104"/>
      <c r="C109" s="105"/>
      <c r="D109" s="105"/>
      <c r="E109" s="103"/>
      <c r="F109" s="103"/>
      <c r="G109" s="103"/>
      <c r="H109" s="88"/>
      <c r="I109" s="88"/>
    </row>
    <row r="110" spans="1:9" ht="12.75">
      <c r="A110" s="103"/>
      <c r="B110" s="104"/>
      <c r="C110" s="105"/>
      <c r="D110" s="105"/>
      <c r="E110" s="103"/>
      <c r="F110" s="103"/>
      <c r="G110" s="103"/>
      <c r="H110" s="88"/>
      <c r="I110" s="88"/>
    </row>
    <row r="111" spans="1:9" ht="12.75">
      <c r="A111" s="103"/>
      <c r="B111" s="104"/>
      <c r="C111" s="105"/>
      <c r="D111" s="105"/>
      <c r="E111" s="103"/>
      <c r="F111" s="103"/>
      <c r="G111" s="103"/>
      <c r="H111" s="88"/>
      <c r="I111" s="88"/>
    </row>
    <row r="112" spans="1:9" ht="12.75">
      <c r="A112" s="103"/>
      <c r="B112" s="104"/>
      <c r="C112" s="105"/>
      <c r="D112" s="105"/>
      <c r="E112" s="103"/>
      <c r="F112" s="103"/>
      <c r="G112" s="103"/>
      <c r="H112" s="88"/>
      <c r="I112" s="88"/>
    </row>
    <row r="113" spans="1:9" ht="12.75">
      <c r="A113" s="103"/>
      <c r="B113" s="104"/>
      <c r="C113" s="105"/>
      <c r="D113" s="105"/>
      <c r="E113" s="103"/>
      <c r="F113" s="103"/>
      <c r="G113" s="103"/>
      <c r="H113" s="88"/>
      <c r="I113" s="88"/>
    </row>
    <row r="114" spans="1:9" ht="12.75">
      <c r="A114" s="103"/>
      <c r="B114" s="104"/>
      <c r="C114" s="105"/>
      <c r="D114" s="105"/>
      <c r="E114" s="103"/>
      <c r="F114" s="103"/>
      <c r="G114" s="103"/>
      <c r="H114" s="88"/>
      <c r="I114" s="88"/>
    </row>
    <row r="115" spans="1:9" ht="12.75">
      <c r="A115" s="103"/>
      <c r="B115" s="104"/>
      <c r="C115" s="105"/>
      <c r="D115" s="105"/>
      <c r="E115" s="103"/>
      <c r="F115" s="103"/>
      <c r="G115" s="103"/>
      <c r="H115" s="88"/>
      <c r="I115" s="88"/>
    </row>
    <row r="116" spans="1:9" ht="12.75">
      <c r="A116" s="103"/>
      <c r="B116" s="104"/>
      <c r="C116" s="105"/>
      <c r="D116" s="105"/>
      <c r="E116" s="103"/>
      <c r="F116" s="103"/>
      <c r="G116" s="103"/>
      <c r="H116" s="88"/>
      <c r="I116" s="88"/>
    </row>
    <row r="117" spans="1:9" ht="12.75">
      <c r="A117" s="103"/>
      <c r="B117" s="104"/>
      <c r="C117" s="105"/>
      <c r="D117" s="105"/>
      <c r="E117" s="103"/>
      <c r="F117" s="103"/>
      <c r="G117" s="103"/>
      <c r="H117" s="88"/>
      <c r="I117" s="88"/>
    </row>
    <row r="118" spans="1:9" ht="12.75">
      <c r="A118" s="103"/>
      <c r="B118" s="104"/>
      <c r="C118" s="105"/>
      <c r="D118" s="105"/>
      <c r="E118" s="103"/>
      <c r="F118" s="103"/>
      <c r="G118" s="103"/>
      <c r="H118" s="88"/>
      <c r="I118" s="88"/>
    </row>
    <row r="119" spans="1:9" ht="12.75">
      <c r="A119" s="103"/>
      <c r="B119" s="104"/>
      <c r="C119" s="105"/>
      <c r="D119" s="105"/>
      <c r="E119" s="103"/>
      <c r="F119" s="103"/>
      <c r="G119" s="103"/>
      <c r="H119" s="88"/>
      <c r="I119" s="88"/>
    </row>
    <row r="120" spans="1:9" ht="12.75">
      <c r="A120" s="103"/>
      <c r="B120" s="104"/>
      <c r="C120" s="105"/>
      <c r="D120" s="105"/>
      <c r="E120" s="103"/>
      <c r="F120" s="103"/>
      <c r="G120" s="103"/>
      <c r="H120" s="88"/>
      <c r="I120" s="88"/>
    </row>
    <row r="121" spans="1:9" ht="12.75">
      <c r="A121" s="103"/>
      <c r="B121" s="104"/>
      <c r="C121" s="105"/>
      <c r="D121" s="105"/>
      <c r="E121" s="103"/>
      <c r="F121" s="103"/>
      <c r="G121" s="103"/>
      <c r="H121" s="88"/>
      <c r="I121" s="88"/>
    </row>
    <row r="122" spans="1:9" ht="12.75">
      <c r="A122" s="103"/>
      <c r="B122" s="104"/>
      <c r="C122" s="105"/>
      <c r="D122" s="105"/>
      <c r="E122" s="103"/>
      <c r="F122" s="103"/>
      <c r="G122" s="103"/>
      <c r="H122" s="88"/>
      <c r="I122" s="88"/>
    </row>
    <row r="123" spans="1:9" ht="12.75">
      <c r="A123" s="88"/>
      <c r="B123" s="106"/>
      <c r="C123" s="107"/>
      <c r="D123" s="107"/>
      <c r="E123" s="88"/>
      <c r="F123" s="88"/>
      <c r="G123" s="88"/>
      <c r="H123" s="88"/>
      <c r="I123" s="88"/>
    </row>
    <row r="124" spans="1:9" ht="12.75">
      <c r="A124" s="88"/>
      <c r="B124" s="106"/>
      <c r="C124" s="107"/>
      <c r="D124" s="107"/>
      <c r="E124" s="88"/>
      <c r="F124" s="88"/>
      <c r="G124" s="88"/>
      <c r="H124" s="88"/>
      <c r="I124" s="88"/>
    </row>
    <row r="125" spans="1:9" ht="12.75">
      <c r="A125" s="88"/>
      <c r="B125" s="106"/>
      <c r="C125" s="107"/>
      <c r="D125" s="107"/>
      <c r="E125" s="88"/>
      <c r="F125" s="88"/>
      <c r="G125" s="88"/>
      <c r="H125" s="88"/>
      <c r="I125" s="88"/>
    </row>
    <row r="126" spans="1:9" ht="12.75">
      <c r="A126" s="88"/>
      <c r="B126" s="106"/>
      <c r="C126" s="107"/>
      <c r="D126" s="107"/>
      <c r="E126" s="88"/>
      <c r="F126" s="88"/>
      <c r="G126" s="88"/>
      <c r="H126" s="88"/>
      <c r="I126" s="88"/>
    </row>
    <row r="127" spans="1:9" ht="12.75">
      <c r="A127" s="88"/>
      <c r="B127" s="106"/>
      <c r="C127" s="107"/>
      <c r="D127" s="107"/>
      <c r="E127" s="88"/>
      <c r="F127" s="88"/>
      <c r="G127" s="88"/>
      <c r="H127" s="88"/>
      <c r="I127" s="88"/>
    </row>
    <row r="128" spans="1:9" ht="12.75">
      <c r="A128" s="88"/>
      <c r="B128" s="106"/>
      <c r="C128" s="107"/>
      <c r="D128" s="107"/>
      <c r="E128" s="88"/>
      <c r="F128" s="88"/>
      <c r="G128" s="88"/>
      <c r="H128" s="88"/>
      <c r="I128" s="88"/>
    </row>
    <row r="129" spans="1:9" ht="12.75">
      <c r="A129" s="88"/>
      <c r="B129" s="106"/>
      <c r="C129" s="107"/>
      <c r="D129" s="107"/>
      <c r="E129" s="88"/>
      <c r="F129" s="88"/>
      <c r="G129" s="88"/>
      <c r="H129" s="88"/>
      <c r="I129" s="88"/>
    </row>
    <row r="130" spans="1:9" ht="12.75">
      <c r="A130" s="88"/>
      <c r="B130" s="106"/>
      <c r="C130" s="107"/>
      <c r="D130" s="107"/>
      <c r="E130" s="88"/>
      <c r="F130" s="88"/>
      <c r="G130" s="88"/>
      <c r="H130" s="88"/>
      <c r="I130" s="88"/>
    </row>
    <row r="131" spans="1:9" ht="12.75">
      <c r="A131" s="88"/>
      <c r="B131" s="106"/>
      <c r="C131" s="107"/>
      <c r="D131" s="107"/>
      <c r="E131" s="88"/>
      <c r="F131" s="88"/>
      <c r="G131" s="88"/>
      <c r="H131" s="88"/>
      <c r="I131" s="88"/>
    </row>
    <row r="132" spans="1:9" ht="12.75">
      <c r="A132" s="88"/>
      <c r="B132" s="106"/>
      <c r="C132" s="107"/>
      <c r="D132" s="107"/>
      <c r="E132" s="88"/>
      <c r="F132" s="88"/>
      <c r="G132" s="88"/>
      <c r="H132" s="88"/>
      <c r="I132" s="88"/>
    </row>
    <row r="133" spans="1:9" ht="12.75">
      <c r="A133" s="88"/>
      <c r="B133" s="106"/>
      <c r="C133" s="107"/>
      <c r="D133" s="107"/>
      <c r="E133" s="88"/>
      <c r="F133" s="88"/>
      <c r="G133" s="88"/>
      <c r="H133" s="88"/>
      <c r="I133" s="88"/>
    </row>
    <row r="134" spans="1:9" ht="12.75">
      <c r="A134" s="88"/>
      <c r="B134" s="106"/>
      <c r="C134" s="107"/>
      <c r="D134" s="107"/>
      <c r="E134" s="88"/>
      <c r="F134" s="88"/>
      <c r="G134" s="88"/>
      <c r="H134" s="88"/>
      <c r="I134" s="88"/>
    </row>
    <row r="135" spans="1:9" ht="12.75">
      <c r="A135" s="88"/>
      <c r="B135" s="106"/>
      <c r="C135" s="107"/>
      <c r="D135" s="107"/>
      <c r="E135" s="88"/>
      <c r="F135" s="88"/>
      <c r="G135" s="88"/>
      <c r="H135" s="88"/>
      <c r="I135" s="88"/>
    </row>
    <row r="136" spans="1:9" ht="12.75">
      <c r="A136" s="88"/>
      <c r="B136" s="106"/>
      <c r="C136" s="107"/>
      <c r="D136" s="107"/>
      <c r="E136" s="88"/>
      <c r="F136" s="88"/>
      <c r="G136" s="88"/>
      <c r="H136" s="88"/>
      <c r="I136" s="88"/>
    </row>
    <row r="137" spans="1:9" ht="12.75">
      <c r="A137" s="88"/>
      <c r="B137" s="106"/>
      <c r="C137" s="107"/>
      <c r="D137" s="107"/>
      <c r="E137" s="88"/>
      <c r="F137" s="88"/>
      <c r="G137" s="88"/>
      <c r="H137" s="88"/>
      <c r="I137" s="88"/>
    </row>
    <row r="138" spans="1:9" ht="12.75">
      <c r="A138" s="88"/>
      <c r="B138" s="106"/>
      <c r="C138" s="107"/>
      <c r="D138" s="107"/>
      <c r="E138" s="88"/>
      <c r="F138" s="88"/>
      <c r="G138" s="88"/>
      <c r="H138" s="88"/>
      <c r="I138" s="88"/>
    </row>
    <row r="139" spans="1:9" ht="12.75">
      <c r="A139" s="88"/>
      <c r="B139" s="106"/>
      <c r="C139" s="107"/>
      <c r="D139" s="107"/>
      <c r="E139" s="88"/>
      <c r="F139" s="88"/>
      <c r="G139" s="88"/>
      <c r="H139" s="88"/>
      <c r="I139" s="88"/>
    </row>
    <row r="140" spans="1:9" ht="12.75">
      <c r="A140" s="88"/>
      <c r="B140" s="106"/>
      <c r="C140" s="107"/>
      <c r="D140" s="107"/>
      <c r="E140" s="88"/>
      <c r="F140" s="88"/>
      <c r="G140" s="88"/>
      <c r="H140" s="88"/>
      <c r="I140" s="88"/>
    </row>
    <row r="141" spans="1:9" ht="12.75">
      <c r="A141" s="88"/>
      <c r="B141" s="106"/>
      <c r="C141" s="107"/>
      <c r="D141" s="107"/>
      <c r="E141" s="88"/>
      <c r="F141" s="88"/>
      <c r="G141" s="88"/>
      <c r="H141" s="88"/>
      <c r="I141" s="88"/>
    </row>
    <row r="142" spans="1:9" ht="12.75">
      <c r="A142" s="88"/>
      <c r="B142" s="106"/>
      <c r="C142" s="107"/>
      <c r="D142" s="107"/>
      <c r="E142" s="88"/>
      <c r="F142" s="88"/>
      <c r="G142" s="88"/>
      <c r="H142" s="88"/>
      <c r="I142" s="88"/>
    </row>
    <row r="143" spans="1:9" ht="12.75">
      <c r="A143" s="88"/>
      <c r="B143" s="106"/>
      <c r="C143" s="107"/>
      <c r="D143" s="107"/>
      <c r="E143" s="88"/>
      <c r="F143" s="88"/>
      <c r="G143" s="88"/>
      <c r="H143" s="88"/>
      <c r="I143" s="88"/>
    </row>
    <row r="144" spans="1:9" ht="12.75">
      <c r="A144" s="88"/>
      <c r="B144" s="106"/>
      <c r="C144" s="107"/>
      <c r="D144" s="107"/>
      <c r="E144" s="88"/>
      <c r="F144" s="88"/>
      <c r="G144" s="88"/>
      <c r="H144" s="88"/>
      <c r="I144" s="88"/>
    </row>
    <row r="145" spans="1:9" ht="12.75">
      <c r="A145" s="88"/>
      <c r="B145" s="106"/>
      <c r="C145" s="107"/>
      <c r="D145" s="107"/>
      <c r="E145" s="88"/>
      <c r="F145" s="88"/>
      <c r="G145" s="88"/>
      <c r="H145" s="88"/>
      <c r="I145" s="88"/>
    </row>
    <row r="146" spans="1:9" ht="12.75">
      <c r="A146" s="88"/>
      <c r="B146" s="106"/>
      <c r="C146" s="107"/>
      <c r="D146" s="107"/>
      <c r="E146" s="88"/>
      <c r="F146" s="88"/>
      <c r="G146" s="88"/>
      <c r="H146" s="88"/>
      <c r="I146" s="88"/>
    </row>
    <row r="147" spans="1:9" ht="12.75">
      <c r="A147" s="88"/>
      <c r="B147" s="106"/>
      <c r="C147" s="107"/>
      <c r="D147" s="107"/>
      <c r="E147" s="88"/>
      <c r="F147" s="88"/>
      <c r="G147" s="88"/>
      <c r="H147" s="88"/>
      <c r="I147" s="88"/>
    </row>
    <row r="148" spans="1:9" ht="12.75">
      <c r="A148" s="88"/>
      <c r="B148" s="106"/>
      <c r="C148" s="107"/>
      <c r="D148" s="107"/>
      <c r="E148" s="88"/>
      <c r="F148" s="88"/>
      <c r="G148" s="88"/>
      <c r="H148" s="88"/>
      <c r="I148" s="88"/>
    </row>
    <row r="149" spans="1:9" ht="12.75">
      <c r="A149" s="88"/>
      <c r="B149" s="106"/>
      <c r="C149" s="107"/>
      <c r="D149" s="107"/>
      <c r="E149" s="88"/>
      <c r="F149" s="88"/>
      <c r="G149" s="88"/>
      <c r="H149" s="88"/>
      <c r="I149" s="88"/>
    </row>
    <row r="150" spans="1:9" ht="12.75">
      <c r="A150" s="88"/>
      <c r="B150" s="106"/>
      <c r="C150" s="107"/>
      <c r="D150" s="107"/>
      <c r="E150" s="88"/>
      <c r="F150" s="88"/>
      <c r="G150" s="88"/>
      <c r="H150" s="88"/>
      <c r="I150" s="88"/>
    </row>
    <row r="151" spans="1:9" ht="12.75">
      <c r="A151" s="88"/>
      <c r="B151" s="106"/>
      <c r="C151" s="107"/>
      <c r="D151" s="107"/>
      <c r="E151" s="88"/>
      <c r="F151" s="88"/>
      <c r="G151" s="88"/>
      <c r="H151" s="88"/>
      <c r="I151" s="88"/>
    </row>
    <row r="152" spans="1:9" ht="12.75">
      <c r="A152" s="88"/>
      <c r="B152" s="106"/>
      <c r="C152" s="107"/>
      <c r="D152" s="107"/>
      <c r="E152" s="88"/>
      <c r="F152" s="88"/>
      <c r="G152" s="88"/>
      <c r="H152" s="88"/>
      <c r="I152" s="88"/>
    </row>
    <row r="153" spans="1:9" ht="12.75">
      <c r="A153" s="88"/>
      <c r="B153" s="106"/>
      <c r="C153" s="107"/>
      <c r="D153" s="107"/>
      <c r="E153" s="88"/>
      <c r="F153" s="88"/>
      <c r="G153" s="88"/>
      <c r="H153" s="88"/>
      <c r="I153" s="88"/>
    </row>
    <row r="154" spans="1:9" ht="12.75">
      <c r="A154" s="88"/>
      <c r="B154" s="106"/>
      <c r="C154" s="107"/>
      <c r="D154" s="107"/>
      <c r="E154" s="88"/>
      <c r="F154" s="88"/>
      <c r="G154" s="88"/>
      <c r="H154" s="88"/>
      <c r="I154" s="88"/>
    </row>
    <row r="155" spans="1:9" ht="12.75">
      <c r="A155" s="88"/>
      <c r="B155" s="106"/>
      <c r="C155" s="107"/>
      <c r="D155" s="107"/>
      <c r="E155" s="88"/>
      <c r="F155" s="88"/>
      <c r="G155" s="88"/>
      <c r="H155" s="88"/>
      <c r="I155" s="88"/>
    </row>
    <row r="156" spans="1:9" ht="12.75">
      <c r="A156" s="88"/>
      <c r="B156" s="106"/>
      <c r="C156" s="107"/>
      <c r="D156" s="107"/>
      <c r="E156" s="88"/>
      <c r="F156" s="88"/>
      <c r="G156" s="88"/>
      <c r="H156" s="88"/>
      <c r="I156" s="88"/>
    </row>
    <row r="157" spans="1:9" ht="12.75">
      <c r="A157" s="88"/>
      <c r="B157" s="106"/>
      <c r="C157" s="107"/>
      <c r="D157" s="107"/>
      <c r="E157" s="88"/>
      <c r="F157" s="88"/>
      <c r="G157" s="88"/>
      <c r="H157" s="88"/>
      <c r="I157" s="88"/>
    </row>
    <row r="158" spans="1:9" ht="12.75">
      <c r="A158" s="88"/>
      <c r="B158" s="106"/>
      <c r="C158" s="107"/>
      <c r="D158" s="107"/>
      <c r="E158" s="88"/>
      <c r="F158" s="88"/>
      <c r="G158" s="88"/>
      <c r="H158" s="88"/>
      <c r="I158" s="88"/>
    </row>
    <row r="159" spans="1:9" ht="12.75">
      <c r="A159" s="88"/>
      <c r="B159" s="106"/>
      <c r="C159" s="107"/>
      <c r="D159" s="107"/>
      <c r="E159" s="88"/>
      <c r="F159" s="88"/>
      <c r="G159" s="88"/>
      <c r="H159" s="88"/>
      <c r="I159" s="88"/>
    </row>
    <row r="160" spans="1:9" ht="12.75">
      <c r="A160" s="88"/>
      <c r="B160" s="106"/>
      <c r="C160" s="107"/>
      <c r="D160" s="107"/>
      <c r="E160" s="88"/>
      <c r="F160" s="88"/>
      <c r="G160" s="88"/>
      <c r="H160" s="88"/>
      <c r="I160" s="88"/>
    </row>
    <row r="161" spans="1:9" ht="12.75">
      <c r="A161" s="88"/>
      <c r="B161" s="106"/>
      <c r="C161" s="107"/>
      <c r="D161" s="107"/>
      <c r="E161" s="88"/>
      <c r="F161" s="88"/>
      <c r="G161" s="88"/>
      <c r="H161" s="88"/>
      <c r="I161" s="88"/>
    </row>
    <row r="162" spans="1:9" ht="12.75">
      <c r="A162" s="88"/>
      <c r="B162" s="106"/>
      <c r="C162" s="107"/>
      <c r="D162" s="107"/>
      <c r="E162" s="88"/>
      <c r="F162" s="88"/>
      <c r="G162" s="88"/>
      <c r="H162" s="88"/>
      <c r="I162" s="88"/>
    </row>
    <row r="163" spans="1:9" ht="12.75">
      <c r="A163" s="88"/>
      <c r="B163" s="106"/>
      <c r="C163" s="107"/>
      <c r="D163" s="107"/>
      <c r="E163" s="88"/>
      <c r="F163" s="88"/>
      <c r="G163" s="88"/>
      <c r="H163" s="88"/>
      <c r="I163" s="88"/>
    </row>
    <row r="164" spans="1:9" ht="12.75">
      <c r="A164" s="88"/>
      <c r="B164" s="106"/>
      <c r="C164" s="107"/>
      <c r="D164" s="107"/>
      <c r="E164" s="88"/>
      <c r="F164" s="88"/>
      <c r="G164" s="88"/>
      <c r="H164" s="88"/>
      <c r="I164" s="88"/>
    </row>
    <row r="165" spans="1:9" ht="12.75">
      <c r="A165" s="88"/>
      <c r="B165" s="106"/>
      <c r="C165" s="107"/>
      <c r="D165" s="107"/>
      <c r="E165" s="88"/>
      <c r="F165" s="88"/>
      <c r="G165" s="88"/>
      <c r="H165" s="88"/>
      <c r="I165" s="88"/>
    </row>
    <row r="166" spans="1:9" ht="12.75">
      <c r="A166" s="88"/>
      <c r="B166" s="106"/>
      <c r="C166" s="107"/>
      <c r="D166" s="107"/>
      <c r="E166" s="88"/>
      <c r="F166" s="88"/>
      <c r="G166" s="88"/>
      <c r="H166" s="88"/>
      <c r="I166" s="88"/>
    </row>
    <row r="167" spans="1:9" ht="12.75">
      <c r="A167" s="88"/>
      <c r="B167" s="106"/>
      <c r="C167" s="107"/>
      <c r="D167" s="107"/>
      <c r="E167" s="88"/>
      <c r="F167" s="88"/>
      <c r="G167" s="88"/>
      <c r="H167" s="88"/>
      <c r="I167" s="88"/>
    </row>
    <row r="168" spans="1:9" ht="12.75">
      <c r="A168" s="88"/>
      <c r="B168" s="106"/>
      <c r="C168" s="107"/>
      <c r="D168" s="107"/>
      <c r="E168" s="88"/>
      <c r="F168" s="88"/>
      <c r="G168" s="88"/>
      <c r="H168" s="88"/>
      <c r="I168" s="88"/>
    </row>
    <row r="169" spans="1:9" ht="12.75">
      <c r="A169" s="88"/>
      <c r="B169" s="106"/>
      <c r="C169" s="107"/>
      <c r="D169" s="107"/>
      <c r="E169" s="88"/>
      <c r="F169" s="88"/>
      <c r="G169" s="88"/>
      <c r="H169" s="88"/>
      <c r="I169" s="88"/>
    </row>
    <row r="170" spans="1:9" ht="12.75">
      <c r="A170" s="88"/>
      <c r="B170" s="106"/>
      <c r="C170" s="107"/>
      <c r="D170" s="107"/>
      <c r="E170" s="88"/>
      <c r="F170" s="88"/>
      <c r="G170" s="88"/>
      <c r="H170" s="88"/>
      <c r="I170" s="88"/>
    </row>
    <row r="171" spans="1:9" ht="12.75">
      <c r="A171" s="88"/>
      <c r="B171" s="106"/>
      <c r="C171" s="107"/>
      <c r="D171" s="107"/>
      <c r="E171" s="88"/>
      <c r="F171" s="88"/>
      <c r="G171" s="88"/>
      <c r="H171" s="88"/>
      <c r="I171" s="88"/>
    </row>
    <row r="172" spans="1:9" ht="12.75">
      <c r="A172" s="88"/>
      <c r="B172" s="106"/>
      <c r="C172" s="107"/>
      <c r="D172" s="107"/>
      <c r="E172" s="88"/>
      <c r="F172" s="88"/>
      <c r="G172" s="88"/>
      <c r="H172" s="88"/>
      <c r="I172" s="88"/>
    </row>
    <row r="173" spans="1:9" ht="12.75">
      <c r="A173" s="88"/>
      <c r="B173" s="106"/>
      <c r="C173" s="107"/>
      <c r="D173" s="107"/>
      <c r="E173" s="88"/>
      <c r="F173" s="88"/>
      <c r="G173" s="88"/>
      <c r="H173" s="88"/>
      <c r="I173" s="88"/>
    </row>
    <row r="174" spans="1:9" ht="12.75">
      <c r="A174" s="88"/>
      <c r="B174" s="106"/>
      <c r="C174" s="107"/>
      <c r="D174" s="107"/>
      <c r="E174" s="88"/>
      <c r="F174" s="88"/>
      <c r="G174" s="88"/>
      <c r="H174" s="88"/>
      <c r="I174" s="88"/>
    </row>
    <row r="175" spans="1:9" ht="12.75">
      <c r="A175" s="88"/>
      <c r="B175" s="106"/>
      <c r="C175" s="107"/>
      <c r="D175" s="107"/>
      <c r="E175" s="88"/>
      <c r="F175" s="88"/>
      <c r="G175" s="88"/>
      <c r="H175" s="88"/>
      <c r="I175" s="88"/>
    </row>
    <row r="176" spans="1:9" ht="12.75">
      <c r="A176" s="88"/>
      <c r="B176" s="106"/>
      <c r="C176" s="107"/>
      <c r="D176" s="107"/>
      <c r="E176" s="88"/>
      <c r="F176" s="88"/>
      <c r="G176" s="88"/>
      <c r="H176" s="88"/>
      <c r="I176" s="88"/>
    </row>
    <row r="177" spans="1:9" ht="12.75">
      <c r="A177" s="88"/>
      <c r="B177" s="106"/>
      <c r="C177" s="107"/>
      <c r="D177" s="107"/>
      <c r="E177" s="88"/>
      <c r="F177" s="88"/>
      <c r="G177" s="88"/>
      <c r="H177" s="88"/>
      <c r="I177" s="88"/>
    </row>
    <row r="178" spans="1:9" ht="12.75">
      <c r="A178" s="88"/>
      <c r="B178" s="106"/>
      <c r="C178" s="107"/>
      <c r="D178" s="107"/>
      <c r="E178" s="88"/>
      <c r="F178" s="88"/>
      <c r="G178" s="88"/>
      <c r="H178" s="88"/>
      <c r="I178" s="88"/>
    </row>
    <row r="179" spans="1:9" ht="12.75">
      <c r="A179" s="88"/>
      <c r="B179" s="106"/>
      <c r="C179" s="107"/>
      <c r="D179" s="107"/>
      <c r="E179" s="88"/>
      <c r="F179" s="88"/>
      <c r="G179" s="88"/>
      <c r="H179" s="88"/>
      <c r="I179" s="88"/>
    </row>
    <row r="180" spans="1:9" ht="12.75">
      <c r="A180" s="88"/>
      <c r="B180" s="106"/>
      <c r="C180" s="107"/>
      <c r="D180" s="107"/>
      <c r="E180" s="88"/>
      <c r="F180" s="88"/>
      <c r="G180" s="88"/>
      <c r="H180" s="88"/>
      <c r="I180" s="88"/>
    </row>
    <row r="181" spans="1:9" ht="12.75">
      <c r="A181" s="88"/>
      <c r="B181" s="106"/>
      <c r="C181" s="107"/>
      <c r="D181" s="107"/>
      <c r="E181" s="88"/>
      <c r="F181" s="88"/>
      <c r="G181" s="88"/>
      <c r="H181" s="88"/>
      <c r="I181" s="88"/>
    </row>
    <row r="182" spans="1:9" ht="12.75">
      <c r="A182" s="88"/>
      <c r="B182" s="106"/>
      <c r="C182" s="107"/>
      <c r="D182" s="107"/>
      <c r="E182" s="88"/>
      <c r="F182" s="88"/>
      <c r="G182" s="88"/>
      <c r="H182" s="88"/>
      <c r="I182" s="88"/>
    </row>
  </sheetData>
  <sheetProtection selectLockedCells="1" selectUnlockedCells="1"/>
  <mergeCells count="16">
    <mergeCell ref="B1:I1"/>
    <mergeCell ref="B2:I2"/>
    <mergeCell ref="B3:I3"/>
    <mergeCell ref="B4:I4"/>
    <mergeCell ref="B5:I5"/>
    <mergeCell ref="B7:I7"/>
    <mergeCell ref="B8:I8"/>
    <mergeCell ref="B9:I9"/>
    <mergeCell ref="B10:I10"/>
    <mergeCell ref="B11:I11"/>
    <mergeCell ref="A13:I13"/>
    <mergeCell ref="D15:I15"/>
    <mergeCell ref="A52:C52"/>
    <mergeCell ref="A53:B53"/>
    <mergeCell ref="C54:I54"/>
    <mergeCell ref="C55:G55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46"/>
  <sheetViews>
    <sheetView view="pageBreakPreview" zoomScaleSheetLayoutView="100" workbookViewId="0" topLeftCell="A1">
      <selection activeCell="B8" sqref="B8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11.375" style="0" customWidth="1"/>
    <col min="4" max="4" width="5.625" style="0" customWidth="1"/>
    <col min="5" max="8" width="0" style="0" hidden="1" customWidth="1"/>
    <col min="9" max="9" width="12.75390625" style="0" customWidth="1"/>
  </cols>
  <sheetData>
    <row r="1" spans="2:9" ht="15" customHeight="1">
      <c r="B1" s="62" t="s">
        <v>219</v>
      </c>
      <c r="C1" s="62"/>
      <c r="D1" s="62"/>
      <c r="E1" s="62"/>
      <c r="F1" s="62"/>
      <c r="G1" s="62"/>
      <c r="H1" s="62"/>
      <c r="I1" s="62"/>
    </row>
    <row r="2" spans="2:9" ht="15" customHeight="1">
      <c r="B2" s="33" t="s">
        <v>1</v>
      </c>
      <c r="C2" s="33"/>
      <c r="D2" s="33"/>
      <c r="E2" s="33"/>
      <c r="F2" s="33"/>
      <c r="G2" s="33"/>
      <c r="H2" s="33"/>
      <c r="I2" s="33"/>
    </row>
    <row r="3" spans="2:9" ht="15" customHeight="1">
      <c r="B3" s="33" t="s">
        <v>2</v>
      </c>
      <c r="C3" s="33"/>
      <c r="D3" s="33"/>
      <c r="E3" s="33"/>
      <c r="F3" s="33"/>
      <c r="G3" s="33"/>
      <c r="H3" s="33"/>
      <c r="I3" s="33"/>
    </row>
    <row r="4" spans="2:9" ht="15" customHeight="1">
      <c r="B4" s="33" t="s">
        <v>3</v>
      </c>
      <c r="C4" s="33"/>
      <c r="D4" s="33"/>
      <c r="E4" s="33"/>
      <c r="F4" s="33"/>
      <c r="G4" s="33"/>
      <c r="H4" s="33"/>
      <c r="I4" s="33"/>
    </row>
    <row r="5" spans="2:9" ht="15" customHeight="1">
      <c r="B5" s="33" t="s">
        <v>4</v>
      </c>
      <c r="C5" s="33"/>
      <c r="D5" s="33"/>
      <c r="E5" s="33"/>
      <c r="F5" s="33"/>
      <c r="G5" s="33"/>
      <c r="H5" s="33"/>
      <c r="I5" s="33"/>
    </row>
    <row r="6" ht="21" customHeight="1"/>
    <row r="7" spans="1:9" ht="15" customHeight="1">
      <c r="A7" s="63"/>
      <c r="B7" s="62" t="s">
        <v>220</v>
      </c>
      <c r="C7" s="62"/>
      <c r="D7" s="62"/>
      <c r="E7" s="62"/>
      <c r="F7" s="62"/>
      <c r="G7" s="62"/>
      <c r="H7" s="62"/>
      <c r="I7" s="62"/>
    </row>
    <row r="8" spans="1:9" ht="15" customHeight="1">
      <c r="A8" s="63"/>
      <c r="B8" s="33" t="s">
        <v>1</v>
      </c>
      <c r="C8" s="33"/>
      <c r="D8" s="33"/>
      <c r="E8" s="33"/>
      <c r="F8" s="33"/>
      <c r="G8" s="33"/>
      <c r="H8" s="33"/>
      <c r="I8" s="33"/>
    </row>
    <row r="9" spans="1:9" ht="15" customHeight="1">
      <c r="A9" s="63"/>
      <c r="B9" s="33" t="s">
        <v>2</v>
      </c>
      <c r="C9" s="33"/>
      <c r="D9" s="33"/>
      <c r="E9" s="33"/>
      <c r="F9" s="33"/>
      <c r="G9" s="33"/>
      <c r="H9" s="33"/>
      <c r="I9" s="33"/>
    </row>
    <row r="10" spans="1:9" ht="15" customHeight="1">
      <c r="A10" s="63"/>
      <c r="B10" s="33" t="s">
        <v>3</v>
      </c>
      <c r="C10" s="33"/>
      <c r="D10" s="33"/>
      <c r="E10" s="33"/>
      <c r="F10" s="33"/>
      <c r="G10" s="33"/>
      <c r="H10" s="33"/>
      <c r="I10" s="33"/>
    </row>
    <row r="11" spans="1:9" ht="15" customHeight="1">
      <c r="A11" s="63"/>
      <c r="B11" s="33" t="s">
        <v>221</v>
      </c>
      <c r="C11" s="33"/>
      <c r="D11" s="33"/>
      <c r="E11" s="33"/>
      <c r="F11" s="33"/>
      <c r="G11" s="33"/>
      <c r="H11" s="33"/>
      <c r="I11" s="33"/>
    </row>
    <row r="12" spans="1:9" ht="7.5" customHeight="1">
      <c r="A12" s="63"/>
      <c r="B12" s="34"/>
      <c r="C12" s="34"/>
      <c r="D12" s="34"/>
      <c r="E12" s="34"/>
      <c r="F12" s="34"/>
      <c r="G12" s="34"/>
      <c r="H12" s="34"/>
      <c r="I12" s="34"/>
    </row>
    <row r="13" spans="1:34" ht="81" customHeight="1">
      <c r="A13" s="66" t="s">
        <v>222</v>
      </c>
      <c r="B13" s="66"/>
      <c r="C13" s="66"/>
      <c r="D13" s="66"/>
      <c r="E13" s="66"/>
      <c r="F13" s="66"/>
      <c r="G13" s="66"/>
      <c r="H13" s="66"/>
      <c r="I13" s="6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</row>
    <row r="14" spans="1:9" ht="6.75" customHeight="1">
      <c r="A14" s="108"/>
      <c r="B14" s="108"/>
      <c r="C14" s="108"/>
      <c r="D14" s="108"/>
      <c r="E14" s="108"/>
      <c r="F14" s="108"/>
      <c r="G14" s="108"/>
      <c r="H14" s="108"/>
      <c r="I14" s="108"/>
    </row>
    <row r="15" spans="1:9" ht="7.5" customHeight="1">
      <c r="A15" s="109"/>
      <c r="B15" s="109"/>
      <c r="C15" s="109"/>
      <c r="D15" s="109"/>
      <c r="E15" s="109"/>
      <c r="F15" s="109"/>
      <c r="G15" s="109"/>
      <c r="H15" s="109"/>
      <c r="I15" s="109"/>
    </row>
    <row r="16" spans="1:9" ht="15.75" customHeight="1">
      <c r="A16" s="63"/>
      <c r="B16" s="63"/>
      <c r="C16" s="69" t="s">
        <v>8</v>
      </c>
      <c r="D16" s="69"/>
      <c r="E16" s="69"/>
      <c r="F16" s="69"/>
      <c r="G16" s="69"/>
      <c r="H16" s="69"/>
      <c r="I16" s="69"/>
    </row>
    <row r="17" spans="1:9" ht="28.5" customHeight="1">
      <c r="A17" s="39" t="s">
        <v>156</v>
      </c>
      <c r="B17" s="39" t="s">
        <v>157</v>
      </c>
      <c r="C17" s="39" t="s">
        <v>223</v>
      </c>
      <c r="D17" s="39" t="s">
        <v>224</v>
      </c>
      <c r="E17" s="39" t="s">
        <v>225</v>
      </c>
      <c r="F17" s="39" t="s">
        <v>226</v>
      </c>
      <c r="G17" s="39" t="s">
        <v>227</v>
      </c>
      <c r="H17" s="39" t="s">
        <v>228</v>
      </c>
      <c r="I17" s="39" t="s">
        <v>12</v>
      </c>
    </row>
    <row r="18" spans="1:9" ht="15" customHeight="1">
      <c r="A18" s="10"/>
      <c r="B18" s="10" t="s">
        <v>229</v>
      </c>
      <c r="C18" s="41"/>
      <c r="D18" s="41"/>
      <c r="E18" s="11">
        <f>SUM(E20+E24+E49+E58+E67+E71+E81+E100+E106+E120+E152+E168+E172+E192+E203+E213+E96+E142+E224)</f>
        <v>223034.80000000002</v>
      </c>
      <c r="F18" s="11">
        <f>SUM(F20+F24+F49+F58+F67+F71+F81+F100+F106+F120+F152+F168+F172+F192+F203+F213+F96+F142+F224)</f>
        <v>-128.8</v>
      </c>
      <c r="G18" s="11">
        <f>SUM(G20+G24+G49+G58+G67+G71+G81+G100+G106+G120+G152+G168+G172+G192+G203+G213+G96+G142+G224)</f>
        <v>0</v>
      </c>
      <c r="H18" s="11">
        <f>SUM(H20+H24+H49+H58+H67+H71+H81+H100+H106+H120+H152+H168+H172+H192+H203+H213+H96+H142+H224)</f>
        <v>-128.8</v>
      </c>
      <c r="I18" s="11">
        <f>SUM(E18+F18)</f>
        <v>222906.00000000003</v>
      </c>
    </row>
    <row r="19" spans="1:9" ht="7.5" customHeight="1">
      <c r="A19" s="10"/>
      <c r="B19" s="24"/>
      <c r="C19" s="41"/>
      <c r="D19" s="41"/>
      <c r="E19" s="11"/>
      <c r="F19" s="71"/>
      <c r="G19" s="71"/>
      <c r="H19" s="71"/>
      <c r="I19" s="71"/>
    </row>
    <row r="20" spans="1:9" ht="47.25" customHeight="1">
      <c r="A20" s="41">
        <v>1</v>
      </c>
      <c r="B20" s="10" t="s">
        <v>230</v>
      </c>
      <c r="C20" s="74" t="s">
        <v>231</v>
      </c>
      <c r="D20" s="74"/>
      <c r="E20" s="11">
        <f>E21</f>
        <v>1135.6</v>
      </c>
      <c r="F20" s="71">
        <f aca="true" t="shared" si="0" ref="F20:F29">SUM(G20+H20)</f>
        <v>0</v>
      </c>
      <c r="G20" s="71">
        <f>SUM(G21)</f>
        <v>0</v>
      </c>
      <c r="H20" s="71"/>
      <c r="I20" s="71">
        <f aca="true" t="shared" si="1" ref="I20:I29">SUM(E20+F20)</f>
        <v>1135.6</v>
      </c>
    </row>
    <row r="21" spans="1:9" ht="31.5" customHeight="1">
      <c r="A21" s="47"/>
      <c r="B21" s="24" t="s">
        <v>232</v>
      </c>
      <c r="C21" s="77" t="s">
        <v>233</v>
      </c>
      <c r="D21" s="77"/>
      <c r="E21" s="15">
        <f>SUM(E23)</f>
        <v>1135.6</v>
      </c>
      <c r="F21" s="78">
        <f t="shared" si="0"/>
        <v>0</v>
      </c>
      <c r="G21" s="78">
        <f>SUM(G23)</f>
        <v>0</v>
      </c>
      <c r="H21" s="78"/>
      <c r="I21" s="78">
        <f t="shared" si="1"/>
        <v>1135.6</v>
      </c>
    </row>
    <row r="22" spans="1:9" ht="12.75">
      <c r="A22" s="47"/>
      <c r="B22" s="24" t="s">
        <v>234</v>
      </c>
      <c r="C22" s="77" t="s">
        <v>235</v>
      </c>
      <c r="D22" s="77"/>
      <c r="E22" s="15">
        <f>SUM(E21)</f>
        <v>1135.6</v>
      </c>
      <c r="F22" s="15">
        <f>SUM(F21)</f>
        <v>0</v>
      </c>
      <c r="G22" s="15">
        <f>SUM(G21)</f>
        <v>0</v>
      </c>
      <c r="H22" s="15">
        <f>SUM(H21)</f>
        <v>0</v>
      </c>
      <c r="I22" s="15">
        <f>SUM(I21)</f>
        <v>1135.6</v>
      </c>
    </row>
    <row r="23" spans="1:9" ht="78.75" customHeight="1">
      <c r="A23" s="47"/>
      <c r="B23" s="24" t="s">
        <v>236</v>
      </c>
      <c r="C23" s="77" t="s">
        <v>235</v>
      </c>
      <c r="D23" s="77" t="s">
        <v>237</v>
      </c>
      <c r="E23" s="15">
        <v>1135.6</v>
      </c>
      <c r="F23" s="78">
        <f t="shared" si="0"/>
        <v>0</v>
      </c>
      <c r="G23" s="78">
        <v>0</v>
      </c>
      <c r="H23" s="78"/>
      <c r="I23" s="78">
        <f t="shared" si="1"/>
        <v>1135.6</v>
      </c>
    </row>
    <row r="24" spans="1:9" ht="12.75">
      <c r="A24" s="41">
        <v>2</v>
      </c>
      <c r="B24" s="10" t="s">
        <v>238</v>
      </c>
      <c r="C24" s="74" t="s">
        <v>239</v>
      </c>
      <c r="D24" s="74"/>
      <c r="E24" s="11">
        <f>SUM(E25+E30+E33+E36+E41+E46)</f>
        <v>41899.1</v>
      </c>
      <c r="F24" s="11">
        <f>SUM(F25+F30+F33+F36+F41+F46)</f>
        <v>0</v>
      </c>
      <c r="G24" s="11">
        <f>SUM(G25+G30+G33+G36+G41+G46)</f>
        <v>0</v>
      </c>
      <c r="H24" s="11">
        <f>SUM(H25+H30+H33+H36+H41+H46)</f>
        <v>0</v>
      </c>
      <c r="I24" s="11">
        <f>SUM(I25+I30+I33+I36+I41+I46)</f>
        <v>41899.1</v>
      </c>
    </row>
    <row r="25" spans="1:9" ht="12.75">
      <c r="A25" s="47"/>
      <c r="B25" s="24" t="s">
        <v>240</v>
      </c>
      <c r="C25" s="77" t="s">
        <v>241</v>
      </c>
      <c r="D25" s="77"/>
      <c r="E25" s="15">
        <f>SUM(E26)</f>
        <v>17308.4</v>
      </c>
      <c r="F25" s="78">
        <f t="shared" si="0"/>
        <v>0</v>
      </c>
      <c r="G25" s="78">
        <f>SUM(G26)</f>
        <v>0</v>
      </c>
      <c r="H25" s="78">
        <f>SUM(H27)</f>
        <v>0</v>
      </c>
      <c r="I25" s="78">
        <f t="shared" si="1"/>
        <v>17308.4</v>
      </c>
    </row>
    <row r="26" spans="1:9" ht="12.75">
      <c r="A26" s="47"/>
      <c r="B26" s="24" t="s">
        <v>234</v>
      </c>
      <c r="C26" s="77" t="s">
        <v>242</v>
      </c>
      <c r="D26" s="77"/>
      <c r="E26" s="15">
        <f>SUM(E27+E28+E29)</f>
        <v>17308.4</v>
      </c>
      <c r="F26" s="15">
        <f>SUM(F27+F28+F29)</f>
        <v>0</v>
      </c>
      <c r="G26" s="15">
        <f>SUM(G27+G28+G29)</f>
        <v>0</v>
      </c>
      <c r="H26" s="15">
        <f>SUM(H27+H28+H29)</f>
        <v>0</v>
      </c>
      <c r="I26" s="15">
        <f>SUM(I27+I28+I29)</f>
        <v>17308.4</v>
      </c>
    </row>
    <row r="27" spans="1:9" ht="12.75">
      <c r="A27" s="47"/>
      <c r="B27" s="24" t="s">
        <v>236</v>
      </c>
      <c r="C27" s="77" t="s">
        <v>242</v>
      </c>
      <c r="D27" s="77" t="s">
        <v>237</v>
      </c>
      <c r="E27" s="15">
        <v>15029.3</v>
      </c>
      <c r="F27" s="78">
        <f t="shared" si="0"/>
        <v>0</v>
      </c>
      <c r="G27" s="78">
        <v>0</v>
      </c>
      <c r="H27" s="78">
        <v>0</v>
      </c>
      <c r="I27" s="78">
        <f t="shared" si="1"/>
        <v>15029.3</v>
      </c>
    </row>
    <row r="28" spans="1:9" ht="12.75">
      <c r="A28" s="47"/>
      <c r="B28" s="24" t="s">
        <v>243</v>
      </c>
      <c r="C28" s="77" t="s">
        <v>242</v>
      </c>
      <c r="D28" s="77" t="s">
        <v>244</v>
      </c>
      <c r="E28" s="15">
        <v>2160.4</v>
      </c>
      <c r="F28" s="78">
        <f t="shared" si="0"/>
        <v>0</v>
      </c>
      <c r="G28" s="78">
        <v>0</v>
      </c>
      <c r="H28" s="78"/>
      <c r="I28" s="78">
        <f t="shared" si="1"/>
        <v>2160.4</v>
      </c>
    </row>
    <row r="29" spans="1:9" ht="15.75" customHeight="1">
      <c r="A29" s="47"/>
      <c r="B29" s="24" t="s">
        <v>245</v>
      </c>
      <c r="C29" s="77" t="s">
        <v>242</v>
      </c>
      <c r="D29" s="77" t="s">
        <v>246</v>
      </c>
      <c r="E29" s="15">
        <v>118.7</v>
      </c>
      <c r="F29" s="78">
        <f t="shared" si="0"/>
        <v>0</v>
      </c>
      <c r="G29" s="78">
        <v>0</v>
      </c>
      <c r="H29" s="78"/>
      <c r="I29" s="78">
        <f t="shared" si="1"/>
        <v>118.7</v>
      </c>
    </row>
    <row r="30" spans="1:9" ht="18.75" customHeight="1">
      <c r="A30" s="47"/>
      <c r="B30" s="24" t="s">
        <v>247</v>
      </c>
      <c r="C30" s="77" t="s">
        <v>248</v>
      </c>
      <c r="D30" s="77"/>
      <c r="E30" s="15">
        <f>SUM(E31)</f>
        <v>13</v>
      </c>
      <c r="F30" s="15">
        <f>SUM(F31)</f>
        <v>0</v>
      </c>
      <c r="G30" s="15">
        <f>SUM(G31)</f>
        <v>0</v>
      </c>
      <c r="H30" s="15">
        <f>SUM(H31)</f>
        <v>0</v>
      </c>
      <c r="I30" s="15">
        <f>SUM(I31)</f>
        <v>13</v>
      </c>
    </row>
    <row r="31" spans="1:9" ht="66" customHeight="1">
      <c r="A31" s="47"/>
      <c r="B31" s="24" t="s">
        <v>249</v>
      </c>
      <c r="C31" s="77" t="s">
        <v>250</v>
      </c>
      <c r="D31" s="77"/>
      <c r="E31" s="15">
        <f>SUM(E32)</f>
        <v>13</v>
      </c>
      <c r="F31" s="15">
        <f>SUM(F32)</f>
        <v>0</v>
      </c>
      <c r="G31" s="15">
        <f>SUM(G32)</f>
        <v>0</v>
      </c>
      <c r="H31" s="15">
        <f>SUM(H32)</f>
        <v>0</v>
      </c>
      <c r="I31" s="78">
        <f>SUM(E31+F31)</f>
        <v>13</v>
      </c>
    </row>
    <row r="32" spans="1:9" ht="30.75" customHeight="1">
      <c r="A32" s="47"/>
      <c r="B32" s="24" t="s">
        <v>243</v>
      </c>
      <c r="C32" s="77" t="s">
        <v>251</v>
      </c>
      <c r="D32" s="77" t="s">
        <v>244</v>
      </c>
      <c r="E32" s="15">
        <v>13</v>
      </c>
      <c r="F32" s="78">
        <f>SUM(G32+H32)</f>
        <v>0</v>
      </c>
      <c r="G32" s="78"/>
      <c r="H32" s="78">
        <v>0</v>
      </c>
      <c r="I32" s="78">
        <f>SUM(E32+F32)</f>
        <v>13</v>
      </c>
    </row>
    <row r="33" spans="1:9" ht="32.25" customHeight="1">
      <c r="A33" s="47"/>
      <c r="B33" s="24" t="s">
        <v>252</v>
      </c>
      <c r="C33" s="77" t="s">
        <v>253</v>
      </c>
      <c r="D33" s="77"/>
      <c r="E33" s="15">
        <f aca="true" t="shared" si="2" ref="E33:I34">SUM(E34)</f>
        <v>887.5</v>
      </c>
      <c r="F33" s="15">
        <f t="shared" si="2"/>
        <v>0</v>
      </c>
      <c r="G33" s="15">
        <f t="shared" si="2"/>
        <v>0</v>
      </c>
      <c r="H33" s="15">
        <f t="shared" si="2"/>
        <v>0</v>
      </c>
      <c r="I33" s="15">
        <f t="shared" si="2"/>
        <v>887.5</v>
      </c>
    </row>
    <row r="34" spans="1:9" ht="31.5" customHeight="1">
      <c r="A34" s="47"/>
      <c r="B34" s="24" t="s">
        <v>234</v>
      </c>
      <c r="C34" s="77" t="s">
        <v>254</v>
      </c>
      <c r="D34" s="77"/>
      <c r="E34" s="15">
        <f t="shared" si="2"/>
        <v>887.5</v>
      </c>
      <c r="F34" s="15">
        <f t="shared" si="2"/>
        <v>0</v>
      </c>
      <c r="G34" s="15">
        <f t="shared" si="2"/>
        <v>0</v>
      </c>
      <c r="H34" s="15">
        <f t="shared" si="2"/>
        <v>0</v>
      </c>
      <c r="I34" s="15">
        <f t="shared" si="2"/>
        <v>887.5</v>
      </c>
    </row>
    <row r="35" spans="1:9" ht="15.75" customHeight="1">
      <c r="A35" s="47"/>
      <c r="B35" s="81" t="s">
        <v>255</v>
      </c>
      <c r="C35" s="47" t="s">
        <v>254</v>
      </c>
      <c r="D35" s="77" t="s">
        <v>256</v>
      </c>
      <c r="E35" s="15">
        <v>887.5</v>
      </c>
      <c r="F35" s="78">
        <f>SUM(G35)</f>
        <v>0</v>
      </c>
      <c r="G35" s="78">
        <v>0</v>
      </c>
      <c r="H35" s="78"/>
      <c r="I35" s="78">
        <f>SUM(E35+F35)</f>
        <v>887.5</v>
      </c>
    </row>
    <row r="36" spans="1:9" ht="33.75" customHeight="1">
      <c r="A36" s="47"/>
      <c r="B36" s="24" t="s">
        <v>257</v>
      </c>
      <c r="C36" s="77" t="s">
        <v>258</v>
      </c>
      <c r="D36" s="77"/>
      <c r="E36" s="15">
        <f>SUM(E39+E37)</f>
        <v>3795.9</v>
      </c>
      <c r="F36" s="15">
        <f>SUM(F39+F37)</f>
        <v>0</v>
      </c>
      <c r="G36" s="15">
        <f>SUM(G39+G37)</f>
        <v>0</v>
      </c>
      <c r="H36" s="15">
        <f>SUM(H39+H37)</f>
        <v>0</v>
      </c>
      <c r="I36" s="15">
        <f>SUM(I39+I37)</f>
        <v>3795.9</v>
      </c>
    </row>
    <row r="37" spans="1:9" ht="33.75" customHeight="1">
      <c r="A37" s="47"/>
      <c r="B37" s="24" t="s">
        <v>234</v>
      </c>
      <c r="C37" s="47" t="s">
        <v>259</v>
      </c>
      <c r="D37" s="77"/>
      <c r="E37" s="15">
        <f>SUM(E38)</f>
        <v>2151.9</v>
      </c>
      <c r="F37" s="15">
        <f>SUM(F38)</f>
        <v>0</v>
      </c>
      <c r="G37" s="15">
        <f>SUM(G38)</f>
        <v>0</v>
      </c>
      <c r="H37" s="15">
        <f>SUM(H38)</f>
        <v>0</v>
      </c>
      <c r="I37" s="15">
        <f>SUM(I38)</f>
        <v>2151.9</v>
      </c>
    </row>
    <row r="38" spans="1:9" ht="33.75" customHeight="1">
      <c r="A38" s="47"/>
      <c r="B38" s="24" t="s">
        <v>243</v>
      </c>
      <c r="C38" s="47" t="s">
        <v>259</v>
      </c>
      <c r="D38" s="77" t="s">
        <v>244</v>
      </c>
      <c r="E38" s="15">
        <v>2151.9</v>
      </c>
      <c r="F38" s="78">
        <f>SUM(G38+H38)</f>
        <v>0</v>
      </c>
      <c r="G38" s="78">
        <v>0</v>
      </c>
      <c r="H38" s="78"/>
      <c r="I38" s="78">
        <f>SUM(E38+F38)</f>
        <v>2151.9</v>
      </c>
    </row>
    <row r="39" spans="1:9" ht="30.75" customHeight="1">
      <c r="A39" s="47"/>
      <c r="B39" s="24" t="s">
        <v>260</v>
      </c>
      <c r="C39" s="77" t="s">
        <v>261</v>
      </c>
      <c r="D39" s="77"/>
      <c r="E39" s="15">
        <f>E40</f>
        <v>1644</v>
      </c>
      <c r="F39" s="78">
        <f>SUM(G39:H39)</f>
        <v>0</v>
      </c>
      <c r="G39" s="78"/>
      <c r="H39" s="78"/>
      <c r="I39" s="78">
        <f>SUM(E39+F39)</f>
        <v>1644</v>
      </c>
    </row>
    <row r="40" spans="1:9" ht="12.75">
      <c r="A40" s="47"/>
      <c r="B40" s="24" t="s">
        <v>262</v>
      </c>
      <c r="C40" s="77" t="s">
        <v>261</v>
      </c>
      <c r="D40" s="77" t="s">
        <v>263</v>
      </c>
      <c r="E40" s="15">
        <v>1644</v>
      </c>
      <c r="F40" s="78">
        <f>SUM(G40+H40)</f>
        <v>0</v>
      </c>
      <c r="G40" s="78">
        <v>0</v>
      </c>
      <c r="H40" s="78">
        <v>0</v>
      </c>
      <c r="I40" s="78">
        <f>SUM(E40+F40)</f>
        <v>1644</v>
      </c>
    </row>
    <row r="41" spans="1:9" ht="48.75" customHeight="1">
      <c r="A41" s="47"/>
      <c r="B41" s="24" t="s">
        <v>264</v>
      </c>
      <c r="C41" s="77" t="s">
        <v>265</v>
      </c>
      <c r="D41" s="77"/>
      <c r="E41" s="15">
        <f>SUM(E42)</f>
        <v>17999.6</v>
      </c>
      <c r="F41" s="78">
        <f>SUM(G41+H41)</f>
        <v>0</v>
      </c>
      <c r="G41" s="78">
        <f>SUM(G42)</f>
        <v>0</v>
      </c>
      <c r="H41" s="78">
        <f>SUM(H42)</f>
        <v>0</v>
      </c>
      <c r="I41" s="78">
        <f>SUM(E41+F41)</f>
        <v>17999.6</v>
      </c>
    </row>
    <row r="42" spans="1:9" ht="30.75" customHeight="1">
      <c r="A42" s="47"/>
      <c r="B42" s="24" t="s">
        <v>266</v>
      </c>
      <c r="C42" s="77" t="s">
        <v>267</v>
      </c>
      <c r="D42" s="77"/>
      <c r="E42" s="15">
        <f>SUM(E43+E44+E45)</f>
        <v>17999.6</v>
      </c>
      <c r="F42" s="15">
        <f>SUM(F43+F44+F45)</f>
        <v>0</v>
      </c>
      <c r="G42" s="15">
        <f>SUM(G43+G44+G45)</f>
        <v>0</v>
      </c>
      <c r="H42" s="15">
        <f>SUM(H43+H44+H45)</f>
        <v>0</v>
      </c>
      <c r="I42" s="15">
        <f>SUM(I43+I44+I45)</f>
        <v>17999.6</v>
      </c>
    </row>
    <row r="43" spans="1:9" ht="12.75">
      <c r="A43" s="47"/>
      <c r="B43" s="24" t="s">
        <v>236</v>
      </c>
      <c r="C43" s="77" t="s">
        <v>267</v>
      </c>
      <c r="D43" s="77" t="s">
        <v>237</v>
      </c>
      <c r="E43" s="15">
        <v>15504.5</v>
      </c>
      <c r="F43" s="78">
        <f>SUM(G43)</f>
        <v>0</v>
      </c>
      <c r="G43" s="78">
        <v>0</v>
      </c>
      <c r="H43" s="78"/>
      <c r="I43" s="78">
        <f>SUM(E43+F43)</f>
        <v>15504.5</v>
      </c>
    </row>
    <row r="44" spans="1:9" ht="12.75">
      <c r="A44" s="47"/>
      <c r="B44" s="24" t="s">
        <v>243</v>
      </c>
      <c r="C44" s="77" t="s">
        <v>267</v>
      </c>
      <c r="D44" s="77" t="s">
        <v>244</v>
      </c>
      <c r="E44" s="15">
        <v>2489.1</v>
      </c>
      <c r="F44" s="78">
        <f>SUM(G44)</f>
        <v>0</v>
      </c>
      <c r="G44" s="78">
        <v>0</v>
      </c>
      <c r="H44" s="78"/>
      <c r="I44" s="78">
        <f>SUM(E44+F44)</f>
        <v>2489.1</v>
      </c>
    </row>
    <row r="45" spans="1:9" ht="18.75" customHeight="1">
      <c r="A45" s="47"/>
      <c r="B45" s="24" t="s">
        <v>245</v>
      </c>
      <c r="C45" s="77" t="s">
        <v>267</v>
      </c>
      <c r="D45" s="77" t="s">
        <v>246</v>
      </c>
      <c r="E45" s="15">
        <v>6</v>
      </c>
      <c r="F45" s="78">
        <f>SUM(G45+H45)</f>
        <v>0</v>
      </c>
      <c r="G45" s="78">
        <v>0</v>
      </c>
      <c r="H45" s="78"/>
      <c r="I45" s="78">
        <f>SUM(E45+F45)</f>
        <v>6</v>
      </c>
    </row>
    <row r="46" spans="1:9" ht="63" customHeight="1">
      <c r="A46" s="47"/>
      <c r="B46" s="24" t="s">
        <v>268</v>
      </c>
      <c r="C46" s="77" t="s">
        <v>269</v>
      </c>
      <c r="D46" s="77"/>
      <c r="E46" s="15">
        <f aca="true" t="shared" si="3" ref="E46:G47">SUM(E47)</f>
        <v>1894.7</v>
      </c>
      <c r="F46" s="78">
        <f t="shared" si="3"/>
        <v>0</v>
      </c>
      <c r="G46" s="78">
        <f t="shared" si="3"/>
        <v>0</v>
      </c>
      <c r="H46" s="78"/>
      <c r="I46" s="78">
        <f>SUM(E46+F46)</f>
        <v>1894.7</v>
      </c>
    </row>
    <row r="47" spans="1:9" ht="93" customHeight="1">
      <c r="A47" s="47"/>
      <c r="B47" s="24" t="s">
        <v>270</v>
      </c>
      <c r="C47" s="77" t="s">
        <v>271</v>
      </c>
      <c r="D47" s="77"/>
      <c r="E47" s="15">
        <f t="shared" si="3"/>
        <v>1894.7</v>
      </c>
      <c r="F47" s="78">
        <f t="shared" si="3"/>
        <v>0</v>
      </c>
      <c r="G47" s="78">
        <f t="shared" si="3"/>
        <v>0</v>
      </c>
      <c r="H47" s="78">
        <f>SUM(H48)</f>
        <v>0</v>
      </c>
      <c r="I47" s="78">
        <f>SUM(I48)</f>
        <v>1894.7</v>
      </c>
    </row>
    <row r="48" spans="1:9" ht="31.5" customHeight="1">
      <c r="A48" s="47"/>
      <c r="B48" s="24" t="s">
        <v>243</v>
      </c>
      <c r="C48" s="77" t="s">
        <v>271</v>
      </c>
      <c r="D48" s="77" t="s">
        <v>244</v>
      </c>
      <c r="E48" s="15">
        <v>1894.7</v>
      </c>
      <c r="F48" s="78">
        <f>SUM(G48+H48)</f>
        <v>0</v>
      </c>
      <c r="G48" s="78">
        <v>0</v>
      </c>
      <c r="H48" s="78"/>
      <c r="I48" s="78">
        <f>SUM(E48+F48)</f>
        <v>1894.7</v>
      </c>
    </row>
    <row r="49" spans="1:9" ht="12.75">
      <c r="A49" s="41">
        <v>3</v>
      </c>
      <c r="B49" s="10" t="s">
        <v>272</v>
      </c>
      <c r="C49" s="74" t="s">
        <v>273</v>
      </c>
      <c r="D49" s="74"/>
      <c r="E49" s="11">
        <f>SUM(E50+E55)</f>
        <v>3664.5</v>
      </c>
      <c r="F49" s="11">
        <f>SUM(G49+H49)</f>
        <v>0</v>
      </c>
      <c r="G49" s="11">
        <f>SUM(G50+G55)</f>
        <v>0</v>
      </c>
      <c r="H49" s="11">
        <f>SUM(H50+H55)</f>
        <v>0</v>
      </c>
      <c r="I49" s="11">
        <f>SUM(I50+I55)</f>
        <v>3664.5</v>
      </c>
    </row>
    <row r="50" spans="1:9" ht="12.75">
      <c r="A50" s="47"/>
      <c r="B50" s="24" t="s">
        <v>274</v>
      </c>
      <c r="C50" s="77" t="s">
        <v>275</v>
      </c>
      <c r="D50" s="77"/>
      <c r="E50" s="15">
        <f>SUM(E52+E53+E54)</f>
        <v>3120.7999999999997</v>
      </c>
      <c r="F50" s="15">
        <f>SUM(G50+H50)</f>
        <v>0</v>
      </c>
      <c r="G50" s="78">
        <f>SUM(G51)</f>
        <v>0</v>
      </c>
      <c r="H50" s="78"/>
      <c r="I50" s="78">
        <f>SUM(E50+F50)</f>
        <v>3120.7999999999997</v>
      </c>
    </row>
    <row r="51" spans="1:9" ht="12.75">
      <c r="A51" s="47"/>
      <c r="B51" s="24" t="s">
        <v>276</v>
      </c>
      <c r="C51" s="77" t="s">
        <v>277</v>
      </c>
      <c r="D51" s="77"/>
      <c r="E51" s="15">
        <f>SUM(E52+E53+E54)</f>
        <v>3120.7999999999997</v>
      </c>
      <c r="F51" s="15">
        <f>SUM(G51+H51)</f>
        <v>0</v>
      </c>
      <c r="G51" s="78">
        <f>SUM(G52+G53+G54)</f>
        <v>0</v>
      </c>
      <c r="H51" s="78"/>
      <c r="I51" s="78">
        <f>SUM(E51+F51)</f>
        <v>3120.7999999999997</v>
      </c>
    </row>
    <row r="52" spans="1:9" ht="33" customHeight="1">
      <c r="A52" s="47"/>
      <c r="B52" s="24" t="s">
        <v>243</v>
      </c>
      <c r="C52" s="77" t="s">
        <v>278</v>
      </c>
      <c r="D52" s="77" t="s">
        <v>244</v>
      </c>
      <c r="E52" s="15">
        <v>2912.2</v>
      </c>
      <c r="F52" s="78">
        <f>SUM(G52)</f>
        <v>0</v>
      </c>
      <c r="G52" s="78">
        <v>0</v>
      </c>
      <c r="H52" s="78"/>
      <c r="I52" s="78">
        <f>SUM(E52+F52)</f>
        <v>2912.2</v>
      </c>
    </row>
    <row r="53" spans="1:9" ht="12.75" hidden="1">
      <c r="A53" s="47"/>
      <c r="B53" s="24" t="s">
        <v>279</v>
      </c>
      <c r="C53" s="77" t="s">
        <v>278</v>
      </c>
      <c r="D53" s="77" t="s">
        <v>280</v>
      </c>
      <c r="E53" s="15">
        <v>0</v>
      </c>
      <c r="F53" s="78">
        <f>SUM(G53+H53)</f>
        <v>0</v>
      </c>
      <c r="G53" s="78">
        <v>0</v>
      </c>
      <c r="H53" s="78"/>
      <c r="I53" s="78">
        <f>SUM(E53+F53)</f>
        <v>0</v>
      </c>
    </row>
    <row r="54" spans="1:9" ht="16.5" customHeight="1">
      <c r="A54" s="47"/>
      <c r="B54" s="24" t="s">
        <v>245</v>
      </c>
      <c r="C54" s="77" t="s">
        <v>277</v>
      </c>
      <c r="D54" s="77" t="s">
        <v>246</v>
      </c>
      <c r="E54" s="15">
        <v>208.6</v>
      </c>
      <c r="F54" s="78">
        <f>SUM(G54+H54)</f>
        <v>0</v>
      </c>
      <c r="G54" s="78">
        <v>0</v>
      </c>
      <c r="H54" s="78"/>
      <c r="I54" s="78">
        <f>SUM(E54+F54)</f>
        <v>208.6</v>
      </c>
    </row>
    <row r="55" spans="1:9" ht="65.25" customHeight="1">
      <c r="A55" s="47"/>
      <c r="B55" s="24" t="s">
        <v>281</v>
      </c>
      <c r="C55" s="77" t="s">
        <v>282</v>
      </c>
      <c r="D55" s="77"/>
      <c r="E55" s="15">
        <f>SUM(E56)</f>
        <v>543.7</v>
      </c>
      <c r="F55" s="15">
        <f>SUM(F56)</f>
        <v>0</v>
      </c>
      <c r="G55" s="15">
        <f>SUM(G56)</f>
        <v>0</v>
      </c>
      <c r="H55" s="15">
        <f>SUM(H56)</f>
        <v>0</v>
      </c>
      <c r="I55" s="15">
        <f>SUM(I56)</f>
        <v>543.7</v>
      </c>
    </row>
    <row r="56" spans="1:9" ht="46.5" customHeight="1">
      <c r="A56" s="47"/>
      <c r="B56" s="24" t="s">
        <v>283</v>
      </c>
      <c r="C56" s="77" t="s">
        <v>284</v>
      </c>
      <c r="D56" s="77"/>
      <c r="E56" s="15">
        <f>SUM(E57)</f>
        <v>543.7</v>
      </c>
      <c r="F56" s="15">
        <f>SUM(F57)</f>
        <v>0</v>
      </c>
      <c r="G56" s="15">
        <f>SUM(G57)</f>
        <v>0</v>
      </c>
      <c r="H56" s="15">
        <f>SUM(H57)</f>
        <v>0</v>
      </c>
      <c r="I56" s="15">
        <f>SUM(E56+F56)</f>
        <v>543.7</v>
      </c>
    </row>
    <row r="57" spans="1:9" ht="12.75">
      <c r="A57" s="47"/>
      <c r="B57" s="24" t="s">
        <v>243</v>
      </c>
      <c r="C57" s="77" t="s">
        <v>284</v>
      </c>
      <c r="D57" s="77" t="s">
        <v>244</v>
      </c>
      <c r="E57" s="15">
        <v>543.7</v>
      </c>
      <c r="F57" s="78">
        <f>SUM(G57+H57)</f>
        <v>0</v>
      </c>
      <c r="G57" s="78">
        <v>0</v>
      </c>
      <c r="H57" s="78"/>
      <c r="I57" s="78">
        <f>SUM(E57+F57)</f>
        <v>543.7</v>
      </c>
    </row>
    <row r="58" spans="1:9" ht="48.75" customHeight="1">
      <c r="A58" s="41">
        <v>4</v>
      </c>
      <c r="B58" s="10" t="s">
        <v>285</v>
      </c>
      <c r="C58" s="74" t="s">
        <v>286</v>
      </c>
      <c r="D58" s="74"/>
      <c r="E58" s="11">
        <f>SUM(E59+E64)</f>
        <v>2746.8</v>
      </c>
      <c r="F58" s="11">
        <f>SUM(F59+F62+F64)</f>
        <v>0</v>
      </c>
      <c r="G58" s="11">
        <f>SUM(G59+G62+G64)</f>
        <v>0</v>
      </c>
      <c r="H58" s="11">
        <f>SUM(H59+H62+H64)</f>
        <v>0</v>
      </c>
      <c r="I58" s="11">
        <f>SUM(E58+F58)</f>
        <v>2746.8</v>
      </c>
    </row>
    <row r="59" spans="1:9" ht="61.5" customHeight="1">
      <c r="A59" s="47"/>
      <c r="B59" s="24" t="s">
        <v>287</v>
      </c>
      <c r="C59" s="77" t="s">
        <v>288</v>
      </c>
      <c r="D59" s="77"/>
      <c r="E59" s="15">
        <f>SUM(E60+E62)</f>
        <v>539.2</v>
      </c>
      <c r="F59" s="15">
        <f>SUM(F60)</f>
        <v>0</v>
      </c>
      <c r="G59" s="15">
        <f>SUM(G60)</f>
        <v>0</v>
      </c>
      <c r="H59" s="15">
        <f>SUM(H60)</f>
        <v>0</v>
      </c>
      <c r="I59" s="78">
        <f aca="true" t="shared" si="4" ref="I59:I66">SUM(E59+F59)</f>
        <v>539.2</v>
      </c>
    </row>
    <row r="60" spans="1:9" ht="43.5" customHeight="1">
      <c r="A60" s="47"/>
      <c r="B60" s="110" t="s">
        <v>289</v>
      </c>
      <c r="C60" s="77" t="s">
        <v>290</v>
      </c>
      <c r="D60" s="77"/>
      <c r="E60" s="15">
        <f>SUM(E61)</f>
        <v>238.8</v>
      </c>
      <c r="F60" s="78">
        <f>SUM(G60)</f>
        <v>0</v>
      </c>
      <c r="G60" s="78">
        <f>SUM(G61)</f>
        <v>0</v>
      </c>
      <c r="H60" s="78"/>
      <c r="I60" s="78">
        <f t="shared" si="4"/>
        <v>238.8</v>
      </c>
    </row>
    <row r="61" spans="1:9" ht="30.75" customHeight="1">
      <c r="A61" s="47"/>
      <c r="B61" s="24" t="s">
        <v>243</v>
      </c>
      <c r="C61" s="77" t="s">
        <v>290</v>
      </c>
      <c r="D61" s="77" t="s">
        <v>244</v>
      </c>
      <c r="E61" s="15">
        <v>238.8</v>
      </c>
      <c r="F61" s="78">
        <f>SUM(G61)</f>
        <v>0</v>
      </c>
      <c r="G61" s="78">
        <v>0</v>
      </c>
      <c r="H61" s="78"/>
      <c r="I61" s="78">
        <f t="shared" si="4"/>
        <v>238.8</v>
      </c>
    </row>
    <row r="62" spans="1:9" ht="44.25" customHeight="1">
      <c r="A62" s="47"/>
      <c r="B62" s="24" t="s">
        <v>291</v>
      </c>
      <c r="C62" s="77" t="s">
        <v>292</v>
      </c>
      <c r="D62" s="77"/>
      <c r="E62" s="15">
        <f>SUM(E63)</f>
        <v>300.4</v>
      </c>
      <c r="F62" s="78">
        <f>SUM(F63)</f>
        <v>0</v>
      </c>
      <c r="G62" s="78">
        <f>SUM(G63)</f>
        <v>0</v>
      </c>
      <c r="H62" s="78">
        <f>SUM(H63)</f>
        <v>0</v>
      </c>
      <c r="I62" s="78">
        <f t="shared" si="4"/>
        <v>300.4</v>
      </c>
    </row>
    <row r="63" spans="1:9" ht="31.5" customHeight="1">
      <c r="A63" s="47"/>
      <c r="B63" s="24" t="s">
        <v>243</v>
      </c>
      <c r="C63" s="77" t="s">
        <v>292</v>
      </c>
      <c r="D63" s="77" t="s">
        <v>244</v>
      </c>
      <c r="E63" s="15">
        <v>300.4</v>
      </c>
      <c r="F63" s="78">
        <f>SUM(G63)</f>
        <v>0</v>
      </c>
      <c r="G63" s="78">
        <v>0</v>
      </c>
      <c r="H63" s="78">
        <f aca="true" t="shared" si="5" ref="F63:H65">SUM(H64)</f>
        <v>0</v>
      </c>
      <c r="I63" s="78">
        <f t="shared" si="4"/>
        <v>300.4</v>
      </c>
    </row>
    <row r="64" spans="1:9" ht="15.75" customHeight="1">
      <c r="A64" s="47"/>
      <c r="B64" s="24" t="s">
        <v>293</v>
      </c>
      <c r="C64" s="77" t="s">
        <v>294</v>
      </c>
      <c r="D64" s="77"/>
      <c r="E64" s="15">
        <f>SUM(E65)</f>
        <v>2207.6</v>
      </c>
      <c r="F64" s="78">
        <f t="shared" si="5"/>
        <v>0</v>
      </c>
      <c r="G64" s="78">
        <f t="shared" si="5"/>
        <v>0</v>
      </c>
      <c r="H64" s="78">
        <f t="shared" si="5"/>
        <v>0</v>
      </c>
      <c r="I64" s="78">
        <f t="shared" si="4"/>
        <v>2207.6</v>
      </c>
    </row>
    <row r="65" spans="1:9" ht="30.75" customHeight="1">
      <c r="A65" s="47"/>
      <c r="B65" s="24" t="s">
        <v>266</v>
      </c>
      <c r="C65" s="77" t="s">
        <v>295</v>
      </c>
      <c r="D65" s="77"/>
      <c r="E65" s="15">
        <f>SUM(E66)</f>
        <v>2207.6</v>
      </c>
      <c r="F65" s="78">
        <f t="shared" si="5"/>
        <v>0</v>
      </c>
      <c r="G65" s="78">
        <f t="shared" si="5"/>
        <v>0</v>
      </c>
      <c r="H65" s="78">
        <f t="shared" si="5"/>
        <v>0</v>
      </c>
      <c r="I65" s="78">
        <f t="shared" si="4"/>
        <v>2207.6</v>
      </c>
    </row>
    <row r="66" spans="1:9" ht="17.25" customHeight="1">
      <c r="A66" s="47"/>
      <c r="B66" s="81" t="s">
        <v>255</v>
      </c>
      <c r="C66" s="47" t="s">
        <v>296</v>
      </c>
      <c r="D66" s="77" t="s">
        <v>256</v>
      </c>
      <c r="E66" s="15">
        <v>2207.6</v>
      </c>
      <c r="F66" s="78">
        <f>SUM(G66)</f>
        <v>0</v>
      </c>
      <c r="G66" s="78">
        <v>0</v>
      </c>
      <c r="H66" s="78"/>
      <c r="I66" s="78">
        <f t="shared" si="4"/>
        <v>2207.6</v>
      </c>
    </row>
    <row r="67" spans="1:9" ht="45.75" customHeight="1">
      <c r="A67" s="41">
        <v>5</v>
      </c>
      <c r="B67" s="10" t="s">
        <v>297</v>
      </c>
      <c r="C67" s="74" t="s">
        <v>298</v>
      </c>
      <c r="D67" s="74"/>
      <c r="E67" s="11">
        <f aca="true" t="shared" si="6" ref="E67:I68">SUM(E69)</f>
        <v>69.8</v>
      </c>
      <c r="F67" s="71">
        <f t="shared" si="6"/>
        <v>0</v>
      </c>
      <c r="G67" s="71">
        <f t="shared" si="6"/>
        <v>0</v>
      </c>
      <c r="H67" s="71">
        <f t="shared" si="6"/>
        <v>0</v>
      </c>
      <c r="I67" s="71">
        <f>SUM(E67+F67)</f>
        <v>69.8</v>
      </c>
    </row>
    <row r="68" spans="1:10" ht="28.5" customHeight="1">
      <c r="A68" s="41"/>
      <c r="B68" s="24" t="s">
        <v>299</v>
      </c>
      <c r="C68" s="77" t="s">
        <v>300</v>
      </c>
      <c r="D68" s="77"/>
      <c r="E68" s="15">
        <f t="shared" si="6"/>
        <v>69.8</v>
      </c>
      <c r="F68" s="78">
        <f t="shared" si="6"/>
        <v>0</v>
      </c>
      <c r="G68" s="78">
        <f t="shared" si="6"/>
        <v>0</v>
      </c>
      <c r="H68" s="78">
        <f t="shared" si="6"/>
        <v>0</v>
      </c>
      <c r="I68" s="78">
        <f t="shared" si="6"/>
        <v>69.8</v>
      </c>
      <c r="J68" s="111"/>
    </row>
    <row r="69" spans="1:9" ht="12.75">
      <c r="A69" s="47"/>
      <c r="B69" s="24" t="s">
        <v>301</v>
      </c>
      <c r="C69" s="77" t="s">
        <v>302</v>
      </c>
      <c r="D69" s="77"/>
      <c r="E69" s="15">
        <f>SUM(E70)</f>
        <v>69.8</v>
      </c>
      <c r="F69" s="15">
        <f>SUM(F70)</f>
        <v>0</v>
      </c>
      <c r="G69" s="15">
        <f>SUM(G70)</f>
        <v>0</v>
      </c>
      <c r="H69" s="15">
        <f>SUM(H70)</f>
        <v>0</v>
      </c>
      <c r="I69" s="15">
        <f>SUM(I70)</f>
        <v>69.8</v>
      </c>
    </row>
    <row r="70" spans="1:9" ht="12.75">
      <c r="A70" s="47"/>
      <c r="B70" s="24" t="s">
        <v>243</v>
      </c>
      <c r="C70" s="77" t="s">
        <v>302</v>
      </c>
      <c r="D70" s="77" t="s">
        <v>244</v>
      </c>
      <c r="E70" s="15">
        <v>69.8</v>
      </c>
      <c r="F70" s="78">
        <f>SUM(G70)</f>
        <v>0</v>
      </c>
      <c r="G70" s="78">
        <v>0</v>
      </c>
      <c r="H70" s="78"/>
      <c r="I70" s="78">
        <f>SUM(E70+F70)</f>
        <v>69.8</v>
      </c>
    </row>
    <row r="71" spans="1:9" ht="12.75">
      <c r="A71" s="41">
        <v>6</v>
      </c>
      <c r="B71" s="10" t="s">
        <v>303</v>
      </c>
      <c r="C71" s="74" t="s">
        <v>304</v>
      </c>
      <c r="D71" s="74"/>
      <c r="E71" s="11">
        <f>SUM(E72+E75+E78)</f>
        <v>473</v>
      </c>
      <c r="F71" s="11">
        <f>SUM(F72+F75+F78)</f>
        <v>0</v>
      </c>
      <c r="G71" s="11">
        <f>SUM(G72+G75+G78)</f>
        <v>0</v>
      </c>
      <c r="H71" s="11">
        <f>SUM(H72+H75+H78)</f>
        <v>0</v>
      </c>
      <c r="I71" s="11">
        <f>SUM(I72+I75+I78)</f>
        <v>473</v>
      </c>
    </row>
    <row r="72" spans="1:9" ht="46.5" customHeight="1">
      <c r="A72" s="112"/>
      <c r="B72" s="24" t="s">
        <v>305</v>
      </c>
      <c r="C72" s="77" t="s">
        <v>306</v>
      </c>
      <c r="D72" s="77"/>
      <c r="E72" s="15">
        <f>SUM(E73)</f>
        <v>160</v>
      </c>
      <c r="F72" s="15">
        <f>SUM(F73)</f>
        <v>0</v>
      </c>
      <c r="G72" s="15">
        <f>SUM(G73)</f>
        <v>0</v>
      </c>
      <c r="H72" s="15">
        <f>SUM(H73)</f>
        <v>0</v>
      </c>
      <c r="I72" s="15">
        <f>SUM(I73)</f>
        <v>160</v>
      </c>
    </row>
    <row r="73" spans="1:9" ht="51" customHeight="1">
      <c r="A73" s="112"/>
      <c r="B73" s="24" t="s">
        <v>307</v>
      </c>
      <c r="C73" s="77" t="s">
        <v>308</v>
      </c>
      <c r="D73" s="77"/>
      <c r="E73" s="15">
        <f>SUM(E74)</f>
        <v>160</v>
      </c>
      <c r="F73" s="78">
        <f>SUM(G73+H73)</f>
        <v>0</v>
      </c>
      <c r="G73" s="78">
        <f>SUM(G74)</f>
        <v>0</v>
      </c>
      <c r="H73" s="78"/>
      <c r="I73" s="78">
        <f>SUM(E73+F73)</f>
        <v>160</v>
      </c>
    </row>
    <row r="74" spans="1:9" ht="12.75">
      <c r="A74" s="112"/>
      <c r="B74" s="24" t="s">
        <v>243</v>
      </c>
      <c r="C74" s="77" t="s">
        <v>308</v>
      </c>
      <c r="D74" s="77" t="s">
        <v>244</v>
      </c>
      <c r="E74" s="15">
        <v>160</v>
      </c>
      <c r="F74" s="78">
        <f>SUM(G74+H74)</f>
        <v>0</v>
      </c>
      <c r="G74" s="78">
        <v>0</v>
      </c>
      <c r="H74" s="78"/>
      <c r="I74" s="78">
        <f>SUM(E74+F74)</f>
        <v>160</v>
      </c>
    </row>
    <row r="75" spans="1:9" ht="12.75">
      <c r="A75" s="112"/>
      <c r="B75" s="24" t="s">
        <v>309</v>
      </c>
      <c r="C75" s="77" t="s">
        <v>310</v>
      </c>
      <c r="D75" s="77"/>
      <c r="E75" s="15">
        <f>SUM(E76)</f>
        <v>13</v>
      </c>
      <c r="F75" s="15">
        <f>SUM(F76)</f>
        <v>0</v>
      </c>
      <c r="G75" s="15">
        <f>SUM(G76)</f>
        <v>0</v>
      </c>
      <c r="H75" s="15">
        <f>SUM(H76)</f>
        <v>0</v>
      </c>
      <c r="I75" s="15">
        <f>SUM(I76)</f>
        <v>13</v>
      </c>
    </row>
    <row r="76" spans="1:9" ht="12.75">
      <c r="A76" s="112"/>
      <c r="B76" s="24" t="s">
        <v>311</v>
      </c>
      <c r="C76" s="77" t="s">
        <v>312</v>
      </c>
      <c r="D76" s="77"/>
      <c r="E76" s="15">
        <f>SUM(E77)</f>
        <v>13</v>
      </c>
      <c r="F76" s="78">
        <f>SUM(G76+H76)</f>
        <v>0</v>
      </c>
      <c r="G76" s="78">
        <f>SUM(G77)</f>
        <v>0</v>
      </c>
      <c r="H76" s="78"/>
      <c r="I76" s="78">
        <f>SUM(E76+F76)</f>
        <v>13</v>
      </c>
    </row>
    <row r="77" spans="1:9" ht="12.75">
      <c r="A77" s="112"/>
      <c r="B77" s="24" t="s">
        <v>243</v>
      </c>
      <c r="C77" s="77" t="s">
        <v>312</v>
      </c>
      <c r="D77" s="77" t="s">
        <v>244</v>
      </c>
      <c r="E77" s="15">
        <v>13</v>
      </c>
      <c r="F77" s="78">
        <f>SUM(G77+H77)</f>
        <v>0</v>
      </c>
      <c r="G77" s="78">
        <v>0</v>
      </c>
      <c r="H77" s="78"/>
      <c r="I77" s="78">
        <f>SUM(E77+F77)</f>
        <v>13</v>
      </c>
    </row>
    <row r="78" spans="1:9" ht="12.75">
      <c r="A78" s="112"/>
      <c r="B78" s="24" t="s">
        <v>313</v>
      </c>
      <c r="C78" s="77" t="s">
        <v>314</v>
      </c>
      <c r="D78" s="77"/>
      <c r="E78" s="15">
        <f>SUM(E79)</f>
        <v>300</v>
      </c>
      <c r="F78" s="78">
        <f>SUM(G78+H78)</f>
        <v>0</v>
      </c>
      <c r="G78" s="78">
        <f>SUM(G79)</f>
        <v>0</v>
      </c>
      <c r="H78" s="78"/>
      <c r="I78" s="78">
        <f>SUM(E78+F78)</f>
        <v>300</v>
      </c>
    </row>
    <row r="79" spans="1:9" ht="31.5" customHeight="1">
      <c r="A79" s="112"/>
      <c r="B79" s="24" t="s">
        <v>315</v>
      </c>
      <c r="C79" s="77" t="s">
        <v>316</v>
      </c>
      <c r="D79" s="77"/>
      <c r="E79" s="15">
        <f>SUM(E80)</f>
        <v>300</v>
      </c>
      <c r="F79" s="78">
        <f>SUM(G79+H79)</f>
        <v>0</v>
      </c>
      <c r="G79" s="78"/>
      <c r="H79" s="78"/>
      <c r="I79" s="78">
        <f>SUM(E79+F79)</f>
        <v>300</v>
      </c>
    </row>
    <row r="80" spans="1:9" ht="12.75">
      <c r="A80" s="112"/>
      <c r="B80" s="24" t="s">
        <v>243</v>
      </c>
      <c r="C80" s="77" t="s">
        <v>316</v>
      </c>
      <c r="D80" s="77" t="s">
        <v>244</v>
      </c>
      <c r="E80" s="15">
        <v>300</v>
      </c>
      <c r="F80" s="78">
        <f>SUM(G80+H80)</f>
        <v>0</v>
      </c>
      <c r="G80" s="78">
        <v>0</v>
      </c>
      <c r="H80" s="78"/>
      <c r="I80" s="78">
        <f>SUM(E80+F80)</f>
        <v>300</v>
      </c>
    </row>
    <row r="81" spans="1:9" ht="60.75" customHeight="1">
      <c r="A81" s="41">
        <v>7</v>
      </c>
      <c r="B81" s="10" t="s">
        <v>317</v>
      </c>
      <c r="C81" s="74" t="s">
        <v>318</v>
      </c>
      <c r="D81" s="74"/>
      <c r="E81" s="11">
        <f>SUM(E82+E93)</f>
        <v>41887.6</v>
      </c>
      <c r="F81" s="11">
        <f>SUM(F82+F93)</f>
        <v>0</v>
      </c>
      <c r="G81" s="11">
        <f>SUM(G82+G93)</f>
        <v>0</v>
      </c>
      <c r="H81" s="11">
        <f>SUM(H82+H93)</f>
        <v>0</v>
      </c>
      <c r="I81" s="11">
        <f>SUM(I82+I93)</f>
        <v>41887.6</v>
      </c>
    </row>
    <row r="82" spans="1:9" ht="30.75" customHeight="1">
      <c r="A82" s="41"/>
      <c r="B82" s="24" t="s">
        <v>319</v>
      </c>
      <c r="C82" s="77" t="s">
        <v>320</v>
      </c>
      <c r="D82" s="77"/>
      <c r="E82" s="15">
        <f>SUM(E83+E85+E87+E89+E91)</f>
        <v>38286.6</v>
      </c>
      <c r="F82" s="15">
        <f>SUM(F83+F85+F87+F89+F91)</f>
        <v>0</v>
      </c>
      <c r="G82" s="15">
        <f>SUM(G83+G85+G87+G89+G91)</f>
        <v>0</v>
      </c>
      <c r="H82" s="15">
        <f>SUM(H83+H85+H87+H89+H91)</f>
        <v>0</v>
      </c>
      <c r="I82" s="15">
        <f>SUM(I83+I85+I87+I89+I91)</f>
        <v>38286.6</v>
      </c>
    </row>
    <row r="83" spans="1:9" ht="32.25" customHeight="1">
      <c r="A83" s="41"/>
      <c r="B83" s="24" t="s">
        <v>266</v>
      </c>
      <c r="C83" s="77" t="s">
        <v>321</v>
      </c>
      <c r="D83" s="77"/>
      <c r="E83" s="15">
        <f>SUM(E84)</f>
        <v>4000</v>
      </c>
      <c r="F83" s="15">
        <f>SUM(F84)</f>
        <v>0</v>
      </c>
      <c r="G83" s="15">
        <f>SUM(G84)</f>
        <v>0</v>
      </c>
      <c r="H83" s="15">
        <f>SUM(H84)</f>
        <v>0</v>
      </c>
      <c r="I83" s="15">
        <f aca="true" t="shared" si="7" ref="I83:I90">SUM(E83+F83)</f>
        <v>4000</v>
      </c>
    </row>
    <row r="84" spans="1:9" ht="46.5" customHeight="1">
      <c r="A84" s="41"/>
      <c r="B84" s="81" t="s">
        <v>322</v>
      </c>
      <c r="C84" s="77" t="s">
        <v>321</v>
      </c>
      <c r="D84" s="77" t="s">
        <v>323</v>
      </c>
      <c r="E84" s="15">
        <v>4000</v>
      </c>
      <c r="F84" s="78">
        <f>SUM(G84+H84)</f>
        <v>0</v>
      </c>
      <c r="G84" s="78">
        <v>0</v>
      </c>
      <c r="H84" s="78">
        <v>0</v>
      </c>
      <c r="I84" s="78">
        <f t="shared" si="7"/>
        <v>4000</v>
      </c>
    </row>
    <row r="85" spans="1:9" ht="30.75" customHeight="1">
      <c r="A85" s="41"/>
      <c r="B85" s="24" t="s">
        <v>324</v>
      </c>
      <c r="C85" s="77" t="s">
        <v>325</v>
      </c>
      <c r="D85" s="77"/>
      <c r="E85" s="15">
        <f>SUM(E86)</f>
        <v>13192.4</v>
      </c>
      <c r="F85" s="15">
        <f>SUM(F86)</f>
        <v>0</v>
      </c>
      <c r="G85" s="15">
        <f>SUM(G86)</f>
        <v>0</v>
      </c>
      <c r="H85" s="15">
        <f>SUM(H86)</f>
        <v>0</v>
      </c>
      <c r="I85" s="78">
        <f t="shared" si="7"/>
        <v>13192.4</v>
      </c>
    </row>
    <row r="86" spans="1:9" ht="12.75">
      <c r="A86" s="41"/>
      <c r="B86" s="24" t="s">
        <v>243</v>
      </c>
      <c r="C86" s="77" t="s">
        <v>325</v>
      </c>
      <c r="D86" s="77" t="s">
        <v>244</v>
      </c>
      <c r="E86" s="15">
        <v>13192.4</v>
      </c>
      <c r="F86" s="78">
        <f>SUM(G86+H86)</f>
        <v>0</v>
      </c>
      <c r="G86" s="78">
        <v>0</v>
      </c>
      <c r="H86" s="78">
        <v>0</v>
      </c>
      <c r="I86" s="78">
        <f t="shared" si="7"/>
        <v>13192.4</v>
      </c>
    </row>
    <row r="87" spans="1:9" ht="12.75">
      <c r="A87" s="41"/>
      <c r="B87" s="24" t="s">
        <v>326</v>
      </c>
      <c r="C87" s="77" t="s">
        <v>327</v>
      </c>
      <c r="D87" s="77"/>
      <c r="E87" s="15">
        <f>SUM(E88)</f>
        <v>14430.5</v>
      </c>
      <c r="F87" s="15">
        <f>SUM(F88)</f>
        <v>0</v>
      </c>
      <c r="G87" s="15">
        <f>SUM(G88)</f>
        <v>0</v>
      </c>
      <c r="H87" s="15">
        <f>SUM(H88)</f>
        <v>0</v>
      </c>
      <c r="I87" s="78">
        <f t="shared" si="7"/>
        <v>14430.5</v>
      </c>
    </row>
    <row r="88" spans="1:9" ht="12.75">
      <c r="A88" s="41"/>
      <c r="B88" s="24" t="s">
        <v>243</v>
      </c>
      <c r="C88" s="77" t="s">
        <v>327</v>
      </c>
      <c r="D88" s="77" t="s">
        <v>244</v>
      </c>
      <c r="E88" s="15">
        <v>14430.5</v>
      </c>
      <c r="F88" s="78">
        <f>SUM(G88+H88)</f>
        <v>0</v>
      </c>
      <c r="G88" s="78">
        <v>0</v>
      </c>
      <c r="H88" s="78">
        <v>0</v>
      </c>
      <c r="I88" s="78">
        <f t="shared" si="7"/>
        <v>14430.5</v>
      </c>
    </row>
    <row r="89" spans="1:9" ht="12.75">
      <c r="A89" s="41"/>
      <c r="B89" s="24" t="s">
        <v>328</v>
      </c>
      <c r="C89" s="77" t="s">
        <v>329</v>
      </c>
      <c r="D89" s="77"/>
      <c r="E89" s="15">
        <f>SUM(E90)</f>
        <v>3152.7</v>
      </c>
      <c r="F89" s="15">
        <f>SUM(F90)</f>
        <v>0</v>
      </c>
      <c r="G89" s="15">
        <f>SUM(G90)</f>
        <v>0</v>
      </c>
      <c r="H89" s="15">
        <f>SUM(H90)</f>
        <v>0</v>
      </c>
      <c r="I89" s="78">
        <f t="shared" si="7"/>
        <v>3152.7</v>
      </c>
    </row>
    <row r="90" spans="1:9" ht="12.75">
      <c r="A90" s="41"/>
      <c r="B90" s="24" t="s">
        <v>243</v>
      </c>
      <c r="C90" s="77" t="s">
        <v>329</v>
      </c>
      <c r="D90" s="77" t="s">
        <v>244</v>
      </c>
      <c r="E90" s="15">
        <v>3152.7</v>
      </c>
      <c r="F90" s="78">
        <f>SUM(G90+H90)</f>
        <v>0</v>
      </c>
      <c r="G90" s="78">
        <v>0</v>
      </c>
      <c r="H90" s="78">
        <v>0</v>
      </c>
      <c r="I90" s="78">
        <f t="shared" si="7"/>
        <v>3152.7</v>
      </c>
    </row>
    <row r="91" spans="1:9" ht="12.75">
      <c r="A91" s="41"/>
      <c r="B91" s="24" t="s">
        <v>330</v>
      </c>
      <c r="C91" s="77" t="s">
        <v>331</v>
      </c>
      <c r="D91" s="77"/>
      <c r="E91" s="15">
        <f>SUM(E92)</f>
        <v>3511</v>
      </c>
      <c r="F91" s="15">
        <f>SUM(F92)</f>
        <v>0</v>
      </c>
      <c r="G91" s="15">
        <f>SUM(G92)</f>
        <v>0</v>
      </c>
      <c r="H91" s="15">
        <f>SUM(H92)</f>
        <v>0</v>
      </c>
      <c r="I91" s="78">
        <f>SUM(E91+F91)</f>
        <v>3511</v>
      </c>
    </row>
    <row r="92" spans="1:9" ht="12.75">
      <c r="A92" s="41"/>
      <c r="B92" s="24" t="s">
        <v>243</v>
      </c>
      <c r="C92" s="77" t="s">
        <v>331</v>
      </c>
      <c r="D92" s="77" t="s">
        <v>244</v>
      </c>
      <c r="E92" s="15">
        <v>3511</v>
      </c>
      <c r="F92" s="78">
        <f>SUM(G92+H92)</f>
        <v>0</v>
      </c>
      <c r="G92" s="78">
        <v>0</v>
      </c>
      <c r="H92" s="78">
        <v>0</v>
      </c>
      <c r="I92" s="78">
        <f>SUM(E92+F92)</f>
        <v>3511</v>
      </c>
    </row>
    <row r="93" spans="1:9" ht="18.75" customHeight="1">
      <c r="A93" s="41"/>
      <c r="B93" s="24" t="s">
        <v>332</v>
      </c>
      <c r="C93" s="77" t="s">
        <v>333</v>
      </c>
      <c r="D93" s="77"/>
      <c r="E93" s="15">
        <f>SUM(E95)</f>
        <v>3601</v>
      </c>
      <c r="F93" s="78">
        <f>SUM(G93+H93)</f>
        <v>0</v>
      </c>
      <c r="G93" s="78">
        <f>SUM(G95)</f>
        <v>0</v>
      </c>
      <c r="H93" s="78">
        <f>SUM(H95)</f>
        <v>0</v>
      </c>
      <c r="I93" s="78">
        <f>SUM(I95)</f>
        <v>3601</v>
      </c>
    </row>
    <row r="94" spans="1:9" ht="12.75">
      <c r="A94" s="41"/>
      <c r="B94" s="24" t="s">
        <v>334</v>
      </c>
      <c r="C94" s="77" t="s">
        <v>335</v>
      </c>
      <c r="D94" s="77"/>
      <c r="E94" s="15">
        <f>SUM(E95)</f>
        <v>3601</v>
      </c>
      <c r="F94" s="15">
        <f>SUM(F95)</f>
        <v>0</v>
      </c>
      <c r="G94" s="15">
        <f>SUM(G95)</f>
        <v>0</v>
      </c>
      <c r="H94" s="15">
        <f>SUM(H95)</f>
        <v>0</v>
      </c>
      <c r="I94" s="78">
        <f>SUM(E94+F94)</f>
        <v>3601</v>
      </c>
    </row>
    <row r="95" spans="1:9" ht="12.75">
      <c r="A95" s="41"/>
      <c r="B95" s="24" t="s">
        <v>243</v>
      </c>
      <c r="C95" s="77" t="s">
        <v>335</v>
      </c>
      <c r="D95" s="77" t="s">
        <v>244</v>
      </c>
      <c r="E95" s="15">
        <v>3601</v>
      </c>
      <c r="F95" s="78">
        <f>SUM(G95+H95)</f>
        <v>0</v>
      </c>
      <c r="G95" s="78">
        <v>0</v>
      </c>
      <c r="H95" s="78">
        <v>0</v>
      </c>
      <c r="I95" s="78">
        <f>SUM(E95+F95)</f>
        <v>3601</v>
      </c>
    </row>
    <row r="96" spans="1:9" ht="12.75">
      <c r="A96" s="41">
        <v>8</v>
      </c>
      <c r="B96" s="10" t="s">
        <v>336</v>
      </c>
      <c r="C96" s="74" t="s">
        <v>337</v>
      </c>
      <c r="D96" s="74"/>
      <c r="E96" s="11">
        <f>SUM(E97)</f>
        <v>906.3</v>
      </c>
      <c r="F96" s="71">
        <f>SUM(G96)</f>
        <v>0</v>
      </c>
      <c r="G96" s="71">
        <f>SUM(G97)</f>
        <v>0</v>
      </c>
      <c r="H96" s="71"/>
      <c r="I96" s="71">
        <f>SUM(I97)</f>
        <v>906.3</v>
      </c>
    </row>
    <row r="97" spans="1:9" ht="12.75">
      <c r="A97" s="41"/>
      <c r="B97" s="24" t="s">
        <v>338</v>
      </c>
      <c r="C97" s="77" t="s">
        <v>339</v>
      </c>
      <c r="D97" s="77"/>
      <c r="E97" s="15">
        <f aca="true" t="shared" si="8" ref="E97:G98">SUM(E98)</f>
        <v>906.3</v>
      </c>
      <c r="F97" s="78">
        <f t="shared" si="8"/>
        <v>0</v>
      </c>
      <c r="G97" s="78">
        <f t="shared" si="8"/>
        <v>0</v>
      </c>
      <c r="H97" s="78"/>
      <c r="I97" s="78">
        <f>SUM(E97+F97)</f>
        <v>906.3</v>
      </c>
    </row>
    <row r="98" spans="1:9" ht="12.75">
      <c r="A98" s="41"/>
      <c r="B98" s="24" t="s">
        <v>340</v>
      </c>
      <c r="C98" s="77" t="s">
        <v>341</v>
      </c>
      <c r="D98" s="77"/>
      <c r="E98" s="15">
        <f t="shared" si="8"/>
        <v>906.3</v>
      </c>
      <c r="F98" s="78">
        <f t="shared" si="8"/>
        <v>0</v>
      </c>
      <c r="G98" s="78">
        <f t="shared" si="8"/>
        <v>0</v>
      </c>
      <c r="H98" s="78"/>
      <c r="I98" s="78">
        <f>SUM(E98+F98)</f>
        <v>906.3</v>
      </c>
    </row>
    <row r="99" spans="1:9" ht="12.75">
      <c r="A99" s="41"/>
      <c r="B99" s="24" t="s">
        <v>342</v>
      </c>
      <c r="C99" s="77" t="s">
        <v>341</v>
      </c>
      <c r="D99" s="77" t="s">
        <v>343</v>
      </c>
      <c r="E99" s="15">
        <v>906.3</v>
      </c>
      <c r="F99" s="78">
        <f>SUM(G99+H99)</f>
        <v>0</v>
      </c>
      <c r="G99" s="78">
        <v>0</v>
      </c>
      <c r="H99" s="78"/>
      <c r="I99" s="78">
        <f>SUM(E99+F99)</f>
        <v>906.3</v>
      </c>
    </row>
    <row r="100" spans="1:9" ht="12.75">
      <c r="A100" s="113">
        <v>9</v>
      </c>
      <c r="B100" s="114" t="s">
        <v>344</v>
      </c>
      <c r="C100" s="74" t="s">
        <v>345</v>
      </c>
      <c r="D100" s="74"/>
      <c r="E100" s="11">
        <f>SUM(E101)</f>
        <v>40</v>
      </c>
      <c r="F100" s="11">
        <f>SUM(F101)</f>
        <v>0</v>
      </c>
      <c r="G100" s="11">
        <f>SUM(G101)</f>
        <v>0</v>
      </c>
      <c r="H100" s="11">
        <f>SUM(H101)</f>
        <v>0</v>
      </c>
      <c r="I100" s="11">
        <f>SUM(I101)</f>
        <v>40</v>
      </c>
    </row>
    <row r="101" spans="1:9" ht="12.75">
      <c r="A101" s="112"/>
      <c r="B101" s="24" t="s">
        <v>346</v>
      </c>
      <c r="C101" s="77" t="s">
        <v>347</v>
      </c>
      <c r="D101" s="77"/>
      <c r="E101" s="115">
        <f>SUM(E102+E104)</f>
        <v>40</v>
      </c>
      <c r="F101" s="115">
        <f>SUM(F102+F104)</f>
        <v>0</v>
      </c>
      <c r="G101" s="115">
        <f>SUM(G102+G104)</f>
        <v>0</v>
      </c>
      <c r="H101" s="115">
        <f>SUM(H102+H104)</f>
        <v>0</v>
      </c>
      <c r="I101" s="115">
        <f>SUM(I102+I104)</f>
        <v>40</v>
      </c>
    </row>
    <row r="102" spans="1:9" ht="46.5" customHeight="1">
      <c r="A102" s="112"/>
      <c r="B102" s="116" t="s">
        <v>348</v>
      </c>
      <c r="C102" s="77" t="s">
        <v>349</v>
      </c>
      <c r="D102" s="77"/>
      <c r="E102" s="115">
        <f>SUM(E103)</f>
        <v>40</v>
      </c>
      <c r="F102" s="117">
        <f>SUM(F103)</f>
        <v>0</v>
      </c>
      <c r="G102" s="117">
        <f>SUM(G103)</f>
        <v>0</v>
      </c>
      <c r="H102" s="117">
        <f>SUM(H103)</f>
        <v>0</v>
      </c>
      <c r="I102" s="117">
        <f>SUM(I103)</f>
        <v>40</v>
      </c>
    </row>
    <row r="103" spans="1:9" ht="12.75">
      <c r="A103" s="112"/>
      <c r="B103" s="24" t="s">
        <v>243</v>
      </c>
      <c r="C103" s="77" t="s">
        <v>350</v>
      </c>
      <c r="D103" s="77" t="s">
        <v>244</v>
      </c>
      <c r="E103" s="15">
        <v>40</v>
      </c>
      <c r="F103" s="78">
        <f>SUM(G103+H103)</f>
        <v>0</v>
      </c>
      <c r="G103" s="78">
        <v>0</v>
      </c>
      <c r="H103" s="78"/>
      <c r="I103" s="78">
        <f>SUM(E103+F103)</f>
        <v>40</v>
      </c>
    </row>
    <row r="104" spans="1:9" ht="0.75" customHeight="1">
      <c r="A104" s="112"/>
      <c r="B104" s="24" t="s">
        <v>351</v>
      </c>
      <c r="C104" s="77" t="s">
        <v>352</v>
      </c>
      <c r="D104" s="77"/>
      <c r="E104" s="15">
        <f>SUM(E105)</f>
        <v>0</v>
      </c>
      <c r="F104" s="78">
        <f>SUM(G104+H104)</f>
        <v>0</v>
      </c>
      <c r="G104" s="78"/>
      <c r="H104" s="78"/>
      <c r="I104" s="78">
        <f>SUM(E104+F104)</f>
        <v>0</v>
      </c>
    </row>
    <row r="105" spans="1:9" ht="12.75" hidden="1">
      <c r="A105" s="112"/>
      <c r="B105" s="24" t="s">
        <v>245</v>
      </c>
      <c r="C105" s="77" t="s">
        <v>352</v>
      </c>
      <c r="D105" s="77" t="s">
        <v>246</v>
      </c>
      <c r="E105" s="15">
        <v>0</v>
      </c>
      <c r="F105" s="78">
        <f>SUM(G105+H105)</f>
        <v>0</v>
      </c>
      <c r="G105" s="78">
        <v>0</v>
      </c>
      <c r="H105" s="78"/>
      <c r="I105" s="78">
        <v>0</v>
      </c>
    </row>
    <row r="106" spans="1:10" ht="63" customHeight="1">
      <c r="A106" s="113">
        <v>10</v>
      </c>
      <c r="B106" s="10" t="s">
        <v>353</v>
      </c>
      <c r="C106" s="74" t="s">
        <v>354</v>
      </c>
      <c r="D106" s="74"/>
      <c r="E106" s="11">
        <f>SUM(E107+E114+E117)</f>
        <v>1961.1</v>
      </c>
      <c r="F106" s="11">
        <f>SUM(F107+F114+F117)</f>
        <v>0</v>
      </c>
      <c r="G106" s="11">
        <f>SUM(G107+G114+G117)</f>
        <v>0</v>
      </c>
      <c r="H106" s="11">
        <f>SUM(H107+H114+H117)</f>
        <v>0</v>
      </c>
      <c r="I106" s="11">
        <f>SUM(I107+I114+I117)</f>
        <v>1961.1</v>
      </c>
      <c r="J106" s="15"/>
    </row>
    <row r="107" spans="1:10" ht="45.75" customHeight="1">
      <c r="A107" s="113"/>
      <c r="B107" s="24" t="s">
        <v>355</v>
      </c>
      <c r="C107" s="77" t="s">
        <v>356</v>
      </c>
      <c r="D107" s="77"/>
      <c r="E107" s="15">
        <f>SUM(E108+E110+E112)</f>
        <v>1334.8</v>
      </c>
      <c r="F107" s="15">
        <f>SUM(F108+F110+F112)</f>
        <v>0</v>
      </c>
      <c r="G107" s="15">
        <f>SUM(G108+G110+G112)</f>
        <v>0</v>
      </c>
      <c r="H107" s="15">
        <f>SUM(H108+H110+H112)</f>
        <v>0</v>
      </c>
      <c r="I107" s="15">
        <f>SUM(I108+I110+I112)</f>
        <v>1334.8</v>
      </c>
      <c r="J107" s="15"/>
    </row>
    <row r="108" spans="1:9" ht="31.5" customHeight="1">
      <c r="A108" s="112"/>
      <c r="B108" s="24" t="s">
        <v>357</v>
      </c>
      <c r="C108" s="77" t="s">
        <v>358</v>
      </c>
      <c r="D108" s="77"/>
      <c r="E108" s="15">
        <f>SUM(E109)</f>
        <v>146.8</v>
      </c>
      <c r="F108" s="15">
        <f>SUM(F109)</f>
        <v>0</v>
      </c>
      <c r="G108" s="15">
        <f>SUM(G109)</f>
        <v>0</v>
      </c>
      <c r="H108" s="15">
        <f>SUM(H109)</f>
        <v>0</v>
      </c>
      <c r="I108" s="15">
        <f>SUM(I109)</f>
        <v>146.8</v>
      </c>
    </row>
    <row r="109" spans="1:9" ht="12.75">
      <c r="A109" s="112"/>
      <c r="B109" s="81" t="s">
        <v>255</v>
      </c>
      <c r="C109" s="47" t="s">
        <v>358</v>
      </c>
      <c r="D109" s="77" t="s">
        <v>256</v>
      </c>
      <c r="E109" s="15">
        <v>146.8</v>
      </c>
      <c r="F109" s="78">
        <f>SUM(G109)</f>
        <v>0</v>
      </c>
      <c r="G109" s="78">
        <v>0</v>
      </c>
      <c r="H109" s="78"/>
      <c r="I109" s="78">
        <f>SUM(E109+F109)</f>
        <v>146.8</v>
      </c>
    </row>
    <row r="110" spans="1:9" ht="12.75">
      <c r="A110" s="112"/>
      <c r="B110" s="24" t="s">
        <v>359</v>
      </c>
      <c r="C110" s="77" t="s">
        <v>360</v>
      </c>
      <c r="D110" s="77"/>
      <c r="E110" s="15">
        <f>SUM(E111)</f>
        <v>1131</v>
      </c>
      <c r="F110" s="15">
        <f>SUM(F111)</f>
        <v>0</v>
      </c>
      <c r="G110" s="15">
        <f>SUM(G111)</f>
        <v>0</v>
      </c>
      <c r="H110" s="15">
        <f>SUM(H111)</f>
        <v>0</v>
      </c>
      <c r="I110" s="15">
        <f>SUM(I111)</f>
        <v>1131</v>
      </c>
    </row>
    <row r="111" spans="1:9" ht="12.75">
      <c r="A111" s="112"/>
      <c r="B111" s="24" t="s">
        <v>243</v>
      </c>
      <c r="C111" s="77" t="s">
        <v>360</v>
      </c>
      <c r="D111" s="77" t="s">
        <v>244</v>
      </c>
      <c r="E111" s="15">
        <v>1131</v>
      </c>
      <c r="F111" s="78">
        <f>SUM(G111+H111)</f>
        <v>0</v>
      </c>
      <c r="G111" s="78">
        <v>0</v>
      </c>
      <c r="H111" s="78">
        <v>0</v>
      </c>
      <c r="I111" s="78">
        <f>SUM(E111+F111)</f>
        <v>1131</v>
      </c>
    </row>
    <row r="112" spans="1:9" ht="12.75">
      <c r="A112" s="112"/>
      <c r="B112" s="81" t="s">
        <v>361</v>
      </c>
      <c r="C112" s="77" t="s">
        <v>362</v>
      </c>
      <c r="D112" s="77"/>
      <c r="E112" s="15">
        <f>SUM(E113)</f>
        <v>57</v>
      </c>
      <c r="F112" s="15">
        <f>SUM(F113)</f>
        <v>0</v>
      </c>
      <c r="G112" s="15">
        <f>SUM(G113)</f>
        <v>0</v>
      </c>
      <c r="H112" s="15">
        <f>SUM(H113)</f>
        <v>0</v>
      </c>
      <c r="I112" s="15">
        <f>SUM(I113)</f>
        <v>57</v>
      </c>
    </row>
    <row r="113" spans="1:9" ht="12.75">
      <c r="A113" s="112"/>
      <c r="B113" s="24" t="s">
        <v>243</v>
      </c>
      <c r="C113" s="77" t="s">
        <v>362</v>
      </c>
      <c r="D113" s="77" t="s">
        <v>244</v>
      </c>
      <c r="E113" s="15">
        <v>57</v>
      </c>
      <c r="F113" s="78">
        <f>SUM(G113+H113)</f>
        <v>0</v>
      </c>
      <c r="G113" s="78">
        <v>0</v>
      </c>
      <c r="H113" s="78"/>
      <c r="I113" s="78">
        <f>SUM(E113+F113)</f>
        <v>57</v>
      </c>
    </row>
    <row r="114" spans="1:9" ht="12.75">
      <c r="A114" s="112"/>
      <c r="B114" s="24" t="s">
        <v>363</v>
      </c>
      <c r="C114" s="77" t="s">
        <v>364</v>
      </c>
      <c r="D114" s="77"/>
      <c r="E114" s="15">
        <f aca="true" t="shared" si="9" ref="E114:I115">SUM(E115)</f>
        <v>626.3</v>
      </c>
      <c r="F114" s="15">
        <f t="shared" si="9"/>
        <v>0</v>
      </c>
      <c r="G114" s="15">
        <f t="shared" si="9"/>
        <v>0</v>
      </c>
      <c r="H114" s="15">
        <f t="shared" si="9"/>
        <v>0</v>
      </c>
      <c r="I114" s="15">
        <f t="shared" si="9"/>
        <v>626.3</v>
      </c>
    </row>
    <row r="115" spans="1:9" ht="12.75">
      <c r="A115" s="112"/>
      <c r="B115" s="24" t="s">
        <v>365</v>
      </c>
      <c r="C115" s="77" t="s">
        <v>366</v>
      </c>
      <c r="D115" s="77"/>
      <c r="E115" s="15">
        <f t="shared" si="9"/>
        <v>626.3</v>
      </c>
      <c r="F115" s="15">
        <f t="shared" si="9"/>
        <v>0</v>
      </c>
      <c r="G115" s="15">
        <f t="shared" si="9"/>
        <v>0</v>
      </c>
      <c r="H115" s="15">
        <f t="shared" si="9"/>
        <v>0</v>
      </c>
      <c r="I115" s="15">
        <f t="shared" si="9"/>
        <v>626.3</v>
      </c>
    </row>
    <row r="116" spans="1:9" ht="12.75">
      <c r="A116" s="112"/>
      <c r="B116" s="81" t="s">
        <v>255</v>
      </c>
      <c r="C116" s="47" t="s">
        <v>366</v>
      </c>
      <c r="D116" s="77" t="s">
        <v>256</v>
      </c>
      <c r="E116" s="15">
        <v>626.3</v>
      </c>
      <c r="F116" s="78">
        <f>SUM(G116)</f>
        <v>0</v>
      </c>
      <c r="G116" s="78">
        <v>0</v>
      </c>
      <c r="H116" s="78"/>
      <c r="I116" s="78">
        <f>SUM(E116+F116)</f>
        <v>626.3</v>
      </c>
    </row>
    <row r="117" spans="1:9" ht="0.75" customHeight="1" hidden="1">
      <c r="A117" s="112"/>
      <c r="B117" s="81" t="s">
        <v>367</v>
      </c>
      <c r="C117" s="47" t="s">
        <v>368</v>
      </c>
      <c r="D117" s="77"/>
      <c r="E117" s="15">
        <f aca="true" t="shared" si="10" ref="E117:I118">SUM(E118)</f>
        <v>0</v>
      </c>
      <c r="F117" s="15">
        <f t="shared" si="10"/>
        <v>0</v>
      </c>
      <c r="G117" s="15">
        <f t="shared" si="10"/>
        <v>0</v>
      </c>
      <c r="H117" s="15">
        <f t="shared" si="10"/>
        <v>0</v>
      </c>
      <c r="I117" s="15">
        <f t="shared" si="10"/>
        <v>0</v>
      </c>
    </row>
    <row r="118" spans="1:9" ht="12.75" hidden="1">
      <c r="A118" s="112"/>
      <c r="B118" s="81" t="s">
        <v>369</v>
      </c>
      <c r="C118" s="47" t="s">
        <v>370</v>
      </c>
      <c r="D118" s="77"/>
      <c r="E118" s="15">
        <f t="shared" si="10"/>
        <v>0</v>
      </c>
      <c r="F118" s="15">
        <f t="shared" si="10"/>
        <v>0</v>
      </c>
      <c r="G118" s="15">
        <f t="shared" si="10"/>
        <v>0</v>
      </c>
      <c r="H118" s="15">
        <f t="shared" si="10"/>
        <v>0</v>
      </c>
      <c r="I118" s="15">
        <f t="shared" si="10"/>
        <v>0</v>
      </c>
    </row>
    <row r="119" spans="1:9" ht="12.75" hidden="1">
      <c r="A119" s="112"/>
      <c r="B119" s="24" t="s">
        <v>243</v>
      </c>
      <c r="C119" s="47" t="s">
        <v>370</v>
      </c>
      <c r="D119" s="77" t="s">
        <v>244</v>
      </c>
      <c r="E119" s="15">
        <v>0</v>
      </c>
      <c r="F119" s="78">
        <f>SUM(G119)</f>
        <v>0</v>
      </c>
      <c r="G119" s="78">
        <v>0</v>
      </c>
      <c r="H119" s="78" t="s">
        <v>9</v>
      </c>
      <c r="I119" s="78">
        <f>SUM(E119+F119)</f>
        <v>0</v>
      </c>
    </row>
    <row r="120" spans="1:9" ht="47.25" customHeight="1">
      <c r="A120" s="113">
        <v>11</v>
      </c>
      <c r="B120" s="10" t="s">
        <v>371</v>
      </c>
      <c r="C120" s="74" t="s">
        <v>372</v>
      </c>
      <c r="D120" s="74"/>
      <c r="E120" s="11">
        <f>SUM(E121+E137)</f>
        <v>12477.500000000002</v>
      </c>
      <c r="F120" s="11">
        <f>SUM(F121+F137)</f>
        <v>0</v>
      </c>
      <c r="G120" s="11">
        <f>SUM(G121+G137)</f>
        <v>0</v>
      </c>
      <c r="H120" s="11">
        <f>SUM(H121+H137)</f>
        <v>0</v>
      </c>
      <c r="I120" s="11">
        <f>SUM(I121+I137)</f>
        <v>12477.500000000002</v>
      </c>
    </row>
    <row r="121" spans="1:9" ht="15.75" customHeight="1">
      <c r="A121" s="112"/>
      <c r="B121" s="24" t="s">
        <v>373</v>
      </c>
      <c r="C121" s="77" t="s">
        <v>374</v>
      </c>
      <c r="D121" s="77"/>
      <c r="E121" s="15">
        <f>SUM(E124+E135)</f>
        <v>11365.800000000001</v>
      </c>
      <c r="F121" s="15">
        <f>SUM(F124+F135)</f>
        <v>0</v>
      </c>
      <c r="G121" s="15">
        <f>SUM(G124+G135)</f>
        <v>0</v>
      </c>
      <c r="H121" s="15">
        <f>SUM(H124+H135)</f>
        <v>0</v>
      </c>
      <c r="I121" s="15">
        <f>SUM(I124+I135)</f>
        <v>11365.800000000001</v>
      </c>
    </row>
    <row r="122" spans="1:9" ht="32.25" customHeight="1" hidden="1">
      <c r="A122" s="112"/>
      <c r="B122" s="24" t="s">
        <v>375</v>
      </c>
      <c r="C122" s="77" t="s">
        <v>376</v>
      </c>
      <c r="D122" s="77"/>
      <c r="E122" s="15">
        <f>SUM(E123)</f>
        <v>1050</v>
      </c>
      <c r="F122" s="15">
        <f>SUM(F123)</f>
        <v>-1050</v>
      </c>
      <c r="G122" s="15">
        <f>SUM(G123)</f>
        <v>-1050</v>
      </c>
      <c r="H122" s="15">
        <f>SUM(H123)</f>
        <v>0</v>
      </c>
      <c r="I122" s="15">
        <f>SUM(I123)</f>
        <v>0</v>
      </c>
    </row>
    <row r="123" spans="1:9" ht="12.75" hidden="1">
      <c r="A123" s="112"/>
      <c r="B123" s="24" t="s">
        <v>243</v>
      </c>
      <c r="C123" s="77" t="s">
        <v>377</v>
      </c>
      <c r="D123" s="77" t="s">
        <v>244</v>
      </c>
      <c r="E123" s="15">
        <v>1050</v>
      </c>
      <c r="F123" s="78">
        <f>SUM(G123)</f>
        <v>-1050</v>
      </c>
      <c r="G123" s="78">
        <v>-1050</v>
      </c>
      <c r="H123" s="78">
        <v>0</v>
      </c>
      <c r="I123" s="78">
        <f>SUM(E123+F123)</f>
        <v>0</v>
      </c>
    </row>
    <row r="124" spans="1:9" ht="31.5" customHeight="1">
      <c r="A124" s="112"/>
      <c r="B124" s="24" t="s">
        <v>378</v>
      </c>
      <c r="C124" s="77" t="s">
        <v>379</v>
      </c>
      <c r="D124" s="77"/>
      <c r="E124" s="15">
        <f>SUM(E125+E126)</f>
        <v>8607.7</v>
      </c>
      <c r="F124" s="15">
        <f>SUM(F125+F126)</f>
        <v>0</v>
      </c>
      <c r="G124" s="15">
        <f>SUM(G125+G126)</f>
        <v>0</v>
      </c>
      <c r="H124" s="15">
        <f>SUM(H125+H126)</f>
        <v>0</v>
      </c>
      <c r="I124" s="15">
        <f>SUM(I125+I126)</f>
        <v>8607.7</v>
      </c>
    </row>
    <row r="125" spans="1:9" ht="32.25" customHeight="1">
      <c r="A125" s="112"/>
      <c r="B125" s="24" t="s">
        <v>243</v>
      </c>
      <c r="C125" s="77" t="s">
        <v>380</v>
      </c>
      <c r="D125" s="77" t="s">
        <v>244</v>
      </c>
      <c r="E125" s="15">
        <v>7107.7</v>
      </c>
      <c r="F125" s="78">
        <f>SUM(G125)</f>
        <v>0</v>
      </c>
      <c r="G125" s="78">
        <v>0</v>
      </c>
      <c r="H125" s="78">
        <v>0</v>
      </c>
      <c r="I125" s="78">
        <f>SUM(E125+F125)</f>
        <v>7107.7</v>
      </c>
    </row>
    <row r="126" spans="1:10" ht="46.5" customHeight="1">
      <c r="A126" s="112"/>
      <c r="B126" s="14" t="s">
        <v>279</v>
      </c>
      <c r="C126" s="77" t="s">
        <v>380</v>
      </c>
      <c r="D126" s="77" t="s">
        <v>280</v>
      </c>
      <c r="E126" s="15">
        <v>1500</v>
      </c>
      <c r="F126" s="78">
        <f>SUM(G126)</f>
        <v>0</v>
      </c>
      <c r="G126" s="78">
        <v>0</v>
      </c>
      <c r="H126" s="78"/>
      <c r="I126" s="78">
        <f>SUM(E126+F126)</f>
        <v>1500</v>
      </c>
      <c r="J126" s="118"/>
    </row>
    <row r="127" spans="1:9" ht="12.75" hidden="1">
      <c r="A127" s="112"/>
      <c r="B127" s="24" t="s">
        <v>381</v>
      </c>
      <c r="C127" s="77" t="s">
        <v>382</v>
      </c>
      <c r="D127" s="77"/>
      <c r="E127" s="15">
        <f>SUM(E128)</f>
        <v>0</v>
      </c>
      <c r="F127" s="15">
        <f>SUM(F128)</f>
        <v>0</v>
      </c>
      <c r="G127" s="15">
        <f>SUM(G128)</f>
        <v>0</v>
      </c>
      <c r="H127" s="15">
        <f>SUM(H128)</f>
        <v>0</v>
      </c>
      <c r="I127" s="15">
        <f>SUM(I128)</f>
        <v>0</v>
      </c>
    </row>
    <row r="128" spans="1:10" ht="12.75" hidden="1">
      <c r="A128" s="112"/>
      <c r="B128" s="24" t="s">
        <v>243</v>
      </c>
      <c r="C128" s="77" t="s">
        <v>383</v>
      </c>
      <c r="D128" s="77" t="s">
        <v>244</v>
      </c>
      <c r="E128" s="15">
        <v>0</v>
      </c>
      <c r="F128" s="78">
        <f>SUM(G128)</f>
        <v>0</v>
      </c>
      <c r="G128" s="78">
        <v>0</v>
      </c>
      <c r="H128" s="78"/>
      <c r="I128" s="78">
        <f>SUM(E128+F128)</f>
        <v>0</v>
      </c>
      <c r="J128" s="118"/>
    </row>
    <row r="129" spans="1:9" ht="12.75" hidden="1">
      <c r="A129" s="112"/>
      <c r="B129" s="24" t="s">
        <v>384</v>
      </c>
      <c r="C129" s="77" t="s">
        <v>385</v>
      </c>
      <c r="D129" s="77"/>
      <c r="E129" s="15">
        <f>SUM(E130)</f>
        <v>0</v>
      </c>
      <c r="F129" s="15">
        <f>SUM(F130)</f>
        <v>0</v>
      </c>
      <c r="G129" s="15">
        <f>SUM(G130)</f>
        <v>0</v>
      </c>
      <c r="H129" s="15">
        <f>SUM(H130)</f>
        <v>0</v>
      </c>
      <c r="I129" s="15">
        <f>SUM(I130)</f>
        <v>0</v>
      </c>
    </row>
    <row r="130" spans="1:9" ht="12.75" hidden="1">
      <c r="A130" s="112"/>
      <c r="B130" s="24" t="s">
        <v>243</v>
      </c>
      <c r="C130" s="77" t="s">
        <v>385</v>
      </c>
      <c r="D130" s="77" t="s">
        <v>244</v>
      </c>
      <c r="E130" s="15">
        <v>0</v>
      </c>
      <c r="F130" s="78">
        <f>SUM(G130)</f>
        <v>0</v>
      </c>
      <c r="G130" s="78">
        <v>0</v>
      </c>
      <c r="H130" s="78"/>
      <c r="I130" s="78">
        <f>SUM(E130+F130)</f>
        <v>0</v>
      </c>
    </row>
    <row r="131" spans="1:9" ht="12.75" hidden="1">
      <c r="A131" s="112"/>
      <c r="B131" s="24" t="s">
        <v>386</v>
      </c>
      <c r="C131" s="77" t="s">
        <v>387</v>
      </c>
      <c r="D131" s="77"/>
      <c r="E131" s="15">
        <f>SUM(E132)</f>
        <v>0</v>
      </c>
      <c r="F131" s="15">
        <f>SUM(F132)</f>
        <v>0</v>
      </c>
      <c r="G131" s="15">
        <f>SUM(G132)</f>
        <v>0</v>
      </c>
      <c r="H131" s="15">
        <f>SUM(H132)</f>
        <v>0</v>
      </c>
      <c r="I131" s="15">
        <f>SUM(I132)</f>
        <v>0</v>
      </c>
    </row>
    <row r="132" spans="1:11" ht="12.75" hidden="1">
      <c r="A132" s="112"/>
      <c r="B132" s="24" t="s">
        <v>243</v>
      </c>
      <c r="C132" s="77" t="s">
        <v>387</v>
      </c>
      <c r="D132" s="77" t="s">
        <v>244</v>
      </c>
      <c r="E132" s="15">
        <v>0</v>
      </c>
      <c r="F132" s="78">
        <f>SUM(G132)</f>
        <v>0</v>
      </c>
      <c r="G132" s="78">
        <v>0</v>
      </c>
      <c r="H132" s="78"/>
      <c r="I132" s="78">
        <f>SUM(E132+F132)</f>
        <v>0</v>
      </c>
      <c r="K132" s="118"/>
    </row>
    <row r="133" spans="1:9" ht="12.75" hidden="1">
      <c r="A133" s="112"/>
      <c r="B133" s="24" t="s">
        <v>388</v>
      </c>
      <c r="C133" s="77" t="s">
        <v>389</v>
      </c>
      <c r="D133" s="77"/>
      <c r="E133" s="15">
        <f>SUM(E134)</f>
        <v>0</v>
      </c>
      <c r="F133" s="15">
        <f>SUM(F134)</f>
        <v>0</v>
      </c>
      <c r="G133" s="15">
        <f>SUM(G134)</f>
        <v>0</v>
      </c>
      <c r="H133" s="15">
        <f>SUM(H134)</f>
        <v>0</v>
      </c>
      <c r="I133" s="15">
        <f>SUM(I134)</f>
        <v>0</v>
      </c>
    </row>
    <row r="134" spans="1:9" ht="12.75" hidden="1">
      <c r="A134" s="112"/>
      <c r="B134" s="24" t="s">
        <v>243</v>
      </c>
      <c r="C134" s="77" t="s">
        <v>389</v>
      </c>
      <c r="D134" s="77" t="s">
        <v>244</v>
      </c>
      <c r="E134" s="15">
        <v>0</v>
      </c>
      <c r="F134" s="78">
        <f>SUM(G134)</f>
        <v>0</v>
      </c>
      <c r="G134" s="78">
        <v>0</v>
      </c>
      <c r="H134" s="78"/>
      <c r="I134" s="78">
        <f>SUM(E134+F134)</f>
        <v>0</v>
      </c>
    </row>
    <row r="135" spans="1:9" ht="12.75">
      <c r="A135" s="112"/>
      <c r="B135" s="24" t="s">
        <v>390</v>
      </c>
      <c r="C135" s="77" t="s">
        <v>391</v>
      </c>
      <c r="D135" s="77"/>
      <c r="E135" s="15">
        <f>SUM(E136)</f>
        <v>2758.1</v>
      </c>
      <c r="F135" s="15">
        <f>SUM(F136)</f>
        <v>0</v>
      </c>
      <c r="G135" s="15">
        <f>SUM(G136)</f>
        <v>0</v>
      </c>
      <c r="H135" s="15">
        <f>SUM(H136)</f>
        <v>0</v>
      </c>
      <c r="I135" s="15">
        <f>SUM(I136)</f>
        <v>2758.1</v>
      </c>
    </row>
    <row r="136" spans="1:9" ht="12.75">
      <c r="A136" s="112"/>
      <c r="B136" s="24" t="s">
        <v>243</v>
      </c>
      <c r="C136" s="77" t="s">
        <v>392</v>
      </c>
      <c r="D136" s="77" t="s">
        <v>244</v>
      </c>
      <c r="E136" s="15">
        <v>2758.1</v>
      </c>
      <c r="F136" s="78">
        <f>SUM(G136+H136)</f>
        <v>0</v>
      </c>
      <c r="G136" s="78">
        <v>0</v>
      </c>
      <c r="H136" s="78">
        <v>0</v>
      </c>
      <c r="I136" s="78">
        <f>SUM(E136+F136)</f>
        <v>2758.1</v>
      </c>
    </row>
    <row r="137" spans="1:9" ht="12.75">
      <c r="A137" s="112"/>
      <c r="B137" s="24" t="s">
        <v>393</v>
      </c>
      <c r="C137" s="77" t="s">
        <v>394</v>
      </c>
      <c r="D137" s="77"/>
      <c r="E137" s="15">
        <f>SUM(E138+E140)</f>
        <v>1111.7</v>
      </c>
      <c r="F137" s="15">
        <f>SUM(F138+F140)</f>
        <v>0</v>
      </c>
      <c r="G137" s="15">
        <f>SUM(G138+G140)</f>
        <v>0</v>
      </c>
      <c r="H137" s="15">
        <f>SUM(H138+H140)</f>
        <v>0</v>
      </c>
      <c r="I137" s="15">
        <f>SUM(I138+I140)</f>
        <v>1111.7</v>
      </c>
    </row>
    <row r="138" spans="1:9" ht="12.75">
      <c r="A138" s="112"/>
      <c r="B138" s="24" t="s">
        <v>395</v>
      </c>
      <c r="C138" s="77" t="s">
        <v>396</v>
      </c>
      <c r="D138" s="77"/>
      <c r="E138" s="15">
        <f>SUM(E139)</f>
        <v>1000</v>
      </c>
      <c r="F138" s="15">
        <f>SUM(F139)</f>
        <v>0</v>
      </c>
      <c r="G138" s="15">
        <f>SUM(G139)</f>
        <v>0</v>
      </c>
      <c r="H138" s="15">
        <f>SUM(H139)</f>
        <v>0</v>
      </c>
      <c r="I138" s="15">
        <f>SUM(I139)</f>
        <v>1000</v>
      </c>
    </row>
    <row r="139" spans="1:9" ht="12.75">
      <c r="A139" s="112"/>
      <c r="B139" s="24" t="s">
        <v>243</v>
      </c>
      <c r="C139" s="77" t="s">
        <v>396</v>
      </c>
      <c r="D139" s="77" t="s">
        <v>244</v>
      </c>
      <c r="E139" s="15">
        <v>1000</v>
      </c>
      <c r="F139" s="78">
        <f>SUM(G139+H139)</f>
        <v>0</v>
      </c>
      <c r="G139" s="78">
        <v>0</v>
      </c>
      <c r="H139" s="78">
        <v>0</v>
      </c>
      <c r="I139" s="78">
        <f>SUM(E139+F139)</f>
        <v>1000</v>
      </c>
    </row>
    <row r="140" spans="1:9" ht="12.75">
      <c r="A140" s="112"/>
      <c r="B140" s="24" t="s">
        <v>397</v>
      </c>
      <c r="C140" s="77" t="s">
        <v>398</v>
      </c>
      <c r="D140" s="77"/>
      <c r="E140" s="15">
        <f>SUM(E141)</f>
        <v>111.7</v>
      </c>
      <c r="F140" s="15">
        <f>SUM(F141)</f>
        <v>0</v>
      </c>
      <c r="G140" s="15">
        <f>SUM(G141)</f>
        <v>0</v>
      </c>
      <c r="H140" s="15">
        <f>SUM(H141)</f>
        <v>0</v>
      </c>
      <c r="I140" s="15">
        <f>SUM(I141)</f>
        <v>111.7</v>
      </c>
    </row>
    <row r="141" spans="1:9" ht="12.75">
      <c r="A141" s="112"/>
      <c r="B141" s="24" t="s">
        <v>243</v>
      </c>
      <c r="C141" s="77" t="s">
        <v>398</v>
      </c>
      <c r="D141" s="77" t="s">
        <v>244</v>
      </c>
      <c r="E141" s="15">
        <v>111.7</v>
      </c>
      <c r="F141" s="78">
        <f>SUM(G141+H141)</f>
        <v>0</v>
      </c>
      <c r="G141" s="78">
        <v>0</v>
      </c>
      <c r="H141" s="78"/>
      <c r="I141" s="78">
        <f>SUM(E141+F141)</f>
        <v>111.7</v>
      </c>
    </row>
    <row r="142" spans="1:9" ht="12.75">
      <c r="A142" s="113">
        <v>12</v>
      </c>
      <c r="B142" s="10" t="s">
        <v>399</v>
      </c>
      <c r="C142" s="74" t="s">
        <v>400</v>
      </c>
      <c r="D142" s="74"/>
      <c r="E142" s="11">
        <f>SUM(E143)</f>
        <v>450</v>
      </c>
      <c r="F142" s="11">
        <f>SUM(F143)</f>
        <v>0</v>
      </c>
      <c r="G142" s="11">
        <f>SUM(G143)</f>
        <v>0</v>
      </c>
      <c r="H142" s="11">
        <f>SUM(H143)</f>
        <v>0</v>
      </c>
      <c r="I142" s="11">
        <f>SUM(I143)</f>
        <v>450</v>
      </c>
    </row>
    <row r="143" spans="1:9" ht="49.5" customHeight="1">
      <c r="A143" s="112"/>
      <c r="B143" s="24" t="s">
        <v>401</v>
      </c>
      <c r="C143" s="77" t="s">
        <v>402</v>
      </c>
      <c r="D143" s="77"/>
      <c r="E143" s="15">
        <f>SUM(E144+E146+E148+E150)</f>
        <v>450</v>
      </c>
      <c r="F143" s="15">
        <f>SUM(F144+F146+F148+F150)</f>
        <v>0</v>
      </c>
      <c r="G143" s="15">
        <f>SUM(G144+G146+G148+G150)</f>
        <v>0</v>
      </c>
      <c r="H143" s="15">
        <f>SUM(H144+H146+H148+H150)</f>
        <v>0</v>
      </c>
      <c r="I143" s="15">
        <f>SUM(I144+I146+I148+I150)</f>
        <v>450</v>
      </c>
    </row>
    <row r="144" spans="1:9" ht="66" customHeight="1">
      <c r="A144" s="112"/>
      <c r="B144" s="24" t="s">
        <v>403</v>
      </c>
      <c r="C144" s="77" t="s">
        <v>404</v>
      </c>
      <c r="D144" s="77"/>
      <c r="E144" s="15">
        <f>SUM(E145)</f>
        <v>100</v>
      </c>
      <c r="F144" s="15">
        <f>SUM(F145)</f>
        <v>0</v>
      </c>
      <c r="G144" s="15">
        <f>SUM(G145)</f>
        <v>0</v>
      </c>
      <c r="H144" s="15">
        <f>SUM(H145)</f>
        <v>0</v>
      </c>
      <c r="I144" s="15">
        <f>SUM(I145)</f>
        <v>100</v>
      </c>
    </row>
    <row r="145" spans="1:9" ht="52.5" customHeight="1">
      <c r="A145" s="112"/>
      <c r="B145" s="4" t="s">
        <v>322</v>
      </c>
      <c r="C145" s="77" t="s">
        <v>404</v>
      </c>
      <c r="D145" s="77" t="s">
        <v>323</v>
      </c>
      <c r="E145" s="15">
        <v>100</v>
      </c>
      <c r="F145" s="78">
        <f>SUM(G145)</f>
        <v>0</v>
      </c>
      <c r="G145" s="78">
        <v>0</v>
      </c>
      <c r="H145" s="78"/>
      <c r="I145" s="78">
        <f>SUM(E145+F145)</f>
        <v>100</v>
      </c>
    </row>
    <row r="146" spans="1:9" ht="37.5" customHeight="1">
      <c r="A146" s="112"/>
      <c r="B146" s="24" t="s">
        <v>405</v>
      </c>
      <c r="C146" s="77" t="s">
        <v>406</v>
      </c>
      <c r="D146" s="77"/>
      <c r="E146" s="15">
        <f>SUM(E147)</f>
        <v>200</v>
      </c>
      <c r="F146" s="15">
        <f>SUM(F147)</f>
        <v>0</v>
      </c>
      <c r="G146" s="15">
        <f>SUM(G147)</f>
        <v>0</v>
      </c>
      <c r="H146" s="15">
        <f>SUM(H147)</f>
        <v>0</v>
      </c>
      <c r="I146" s="15">
        <f>SUM(I147)</f>
        <v>200</v>
      </c>
    </row>
    <row r="147" spans="1:9" ht="45" customHeight="1">
      <c r="A147" s="112"/>
      <c r="B147" s="4" t="s">
        <v>322</v>
      </c>
      <c r="C147" s="77" t="s">
        <v>406</v>
      </c>
      <c r="D147" s="77" t="s">
        <v>323</v>
      </c>
      <c r="E147" s="15">
        <v>200</v>
      </c>
      <c r="F147" s="78">
        <f>SUM(G147)</f>
        <v>0</v>
      </c>
      <c r="G147" s="78">
        <v>0</v>
      </c>
      <c r="H147" s="78"/>
      <c r="I147" s="78">
        <f>SUM(E147+F147)</f>
        <v>200</v>
      </c>
    </row>
    <row r="148" spans="1:9" ht="12.75">
      <c r="A148" s="112"/>
      <c r="B148" s="4" t="s">
        <v>407</v>
      </c>
      <c r="C148" s="77" t="s">
        <v>408</v>
      </c>
      <c r="D148" s="77"/>
      <c r="E148" s="15">
        <f>SUM(E149)</f>
        <v>50</v>
      </c>
      <c r="F148" s="15">
        <f>SUM(F149)</f>
        <v>0</v>
      </c>
      <c r="G148" s="15">
        <f>SUM(G149)</f>
        <v>0</v>
      </c>
      <c r="H148" s="15">
        <f>SUM(H149)</f>
        <v>0</v>
      </c>
      <c r="I148" s="15">
        <f>SUM(I149)</f>
        <v>50</v>
      </c>
    </row>
    <row r="149" spans="1:9" ht="42.75" customHeight="1">
      <c r="A149" s="112"/>
      <c r="B149" s="4" t="s">
        <v>322</v>
      </c>
      <c r="C149" s="77" t="s">
        <v>408</v>
      </c>
      <c r="D149" s="77" t="s">
        <v>323</v>
      </c>
      <c r="E149" s="15">
        <v>50</v>
      </c>
      <c r="F149" s="78">
        <f>SUM(G149)</f>
        <v>0</v>
      </c>
      <c r="G149" s="78">
        <v>0</v>
      </c>
      <c r="H149" s="78"/>
      <c r="I149" s="78">
        <f>SUM(E149+F149)</f>
        <v>50</v>
      </c>
    </row>
    <row r="150" spans="1:9" ht="12.75">
      <c r="A150" s="112"/>
      <c r="B150" s="4" t="s">
        <v>409</v>
      </c>
      <c r="C150" s="77" t="s">
        <v>410</v>
      </c>
      <c r="D150" s="77"/>
      <c r="E150" s="15">
        <f>SUM(E151)</f>
        <v>100</v>
      </c>
      <c r="F150" s="15">
        <f>SUM(F151)</f>
        <v>0</v>
      </c>
      <c r="G150" s="15">
        <f>SUM(G151)</f>
        <v>0</v>
      </c>
      <c r="H150" s="15">
        <f>SUM(H151)</f>
        <v>0</v>
      </c>
      <c r="I150" s="15">
        <f>SUM(I151)</f>
        <v>100</v>
      </c>
    </row>
    <row r="151" spans="1:9" ht="12.75">
      <c r="A151" s="112"/>
      <c r="B151" s="4" t="s">
        <v>322</v>
      </c>
      <c r="C151" s="77" t="s">
        <v>410</v>
      </c>
      <c r="D151" s="77" t="s">
        <v>323</v>
      </c>
      <c r="E151" s="15">
        <v>100</v>
      </c>
      <c r="F151" s="78">
        <f>SUM(G151)</f>
        <v>0</v>
      </c>
      <c r="G151" s="78">
        <v>0</v>
      </c>
      <c r="H151" s="78"/>
      <c r="I151" s="78">
        <f>SUM(E151+F151)</f>
        <v>100</v>
      </c>
    </row>
    <row r="152" spans="1:9" ht="12.75">
      <c r="A152" s="41">
        <v>13</v>
      </c>
      <c r="B152" s="10" t="s">
        <v>411</v>
      </c>
      <c r="C152" s="74" t="s">
        <v>412</v>
      </c>
      <c r="D152" s="119"/>
      <c r="E152" s="11">
        <f>SUM(E153)</f>
        <v>49058.7</v>
      </c>
      <c r="F152" s="11">
        <f>SUM(F153)</f>
        <v>-128.8</v>
      </c>
      <c r="G152" s="11">
        <f>SUM(G153)</f>
        <v>0</v>
      </c>
      <c r="H152" s="11">
        <f>SUM(H153)</f>
        <v>-128.8</v>
      </c>
      <c r="I152" s="11">
        <f>SUM(I153)</f>
        <v>48929.899999999994</v>
      </c>
    </row>
    <row r="153" spans="1:9" ht="18.75" customHeight="1">
      <c r="A153" s="47"/>
      <c r="B153" s="24" t="s">
        <v>413</v>
      </c>
      <c r="C153" s="77" t="s">
        <v>414</v>
      </c>
      <c r="D153" s="77"/>
      <c r="E153" s="15">
        <f>SUM(E154+E156+E158+E166+E162+E164+E160)</f>
        <v>49058.7</v>
      </c>
      <c r="F153" s="15">
        <f>SUM(F154+F156+F158+F166+F162+F164+F160)</f>
        <v>-128.8</v>
      </c>
      <c r="G153" s="15">
        <f>SUM(G154+G156+G158+G166+G162+G164+G160)</f>
        <v>0</v>
      </c>
      <c r="H153" s="15">
        <f>SUM(H154+H156+H158+H166+H162+H164+H160)</f>
        <v>-128.8</v>
      </c>
      <c r="I153" s="15">
        <f>SUM(I154+I156+I158+I166+I162+I164+I160)</f>
        <v>48929.899999999994</v>
      </c>
    </row>
    <row r="154" spans="1:9" ht="12.75">
      <c r="A154" s="47"/>
      <c r="B154" s="24" t="s">
        <v>415</v>
      </c>
      <c r="C154" s="77" t="s">
        <v>416</v>
      </c>
      <c r="D154" s="77"/>
      <c r="E154" s="15">
        <f>SUM(E155)</f>
        <v>9456.3</v>
      </c>
      <c r="F154" s="15">
        <f aca="true" t="shared" si="11" ref="F154:H158">SUM(F155)</f>
        <v>0</v>
      </c>
      <c r="G154" s="15">
        <f t="shared" si="11"/>
        <v>0</v>
      </c>
      <c r="H154" s="15">
        <f t="shared" si="11"/>
        <v>0</v>
      </c>
      <c r="I154" s="15">
        <f aca="true" t="shared" si="12" ref="I154:I159">SUM(E154+F154)</f>
        <v>9456.3</v>
      </c>
    </row>
    <row r="155" spans="1:9" ht="12.75">
      <c r="A155" s="47"/>
      <c r="B155" s="24" t="s">
        <v>243</v>
      </c>
      <c r="C155" s="77" t="s">
        <v>416</v>
      </c>
      <c r="D155" s="77" t="s">
        <v>244</v>
      </c>
      <c r="E155" s="15">
        <v>9456.3</v>
      </c>
      <c r="F155" s="78">
        <f>SUM(G155+H155)</f>
        <v>0</v>
      </c>
      <c r="G155" s="78">
        <v>0</v>
      </c>
      <c r="H155" s="78">
        <v>0</v>
      </c>
      <c r="I155" s="15">
        <f t="shared" si="12"/>
        <v>9456.3</v>
      </c>
    </row>
    <row r="156" spans="1:9" ht="12.75">
      <c r="A156" s="47"/>
      <c r="B156" s="24" t="s">
        <v>417</v>
      </c>
      <c r="C156" s="77" t="s">
        <v>418</v>
      </c>
      <c r="D156" s="77"/>
      <c r="E156" s="15">
        <f>SUM(E157)</f>
        <v>5155.6</v>
      </c>
      <c r="F156" s="15">
        <f t="shared" si="11"/>
        <v>0</v>
      </c>
      <c r="G156" s="15">
        <f t="shared" si="11"/>
        <v>0</v>
      </c>
      <c r="H156" s="15">
        <f t="shared" si="11"/>
        <v>0</v>
      </c>
      <c r="I156" s="15">
        <f t="shared" si="12"/>
        <v>5155.6</v>
      </c>
    </row>
    <row r="157" spans="1:9" ht="12.75">
      <c r="A157" s="47"/>
      <c r="B157" s="24" t="s">
        <v>243</v>
      </c>
      <c r="C157" s="77" t="s">
        <v>418</v>
      </c>
      <c r="D157" s="77" t="s">
        <v>244</v>
      </c>
      <c r="E157" s="15">
        <v>5155.6</v>
      </c>
      <c r="F157" s="78">
        <f>SUM(G157+H157)</f>
        <v>0</v>
      </c>
      <c r="G157" s="78">
        <v>0</v>
      </c>
      <c r="H157" s="78">
        <v>0</v>
      </c>
      <c r="I157" s="15">
        <f t="shared" si="12"/>
        <v>5155.6</v>
      </c>
    </row>
    <row r="158" spans="1:9" ht="30" customHeight="1">
      <c r="A158" s="47"/>
      <c r="B158" s="24" t="s">
        <v>419</v>
      </c>
      <c r="C158" s="77" t="s">
        <v>420</v>
      </c>
      <c r="D158" s="77"/>
      <c r="E158" s="15">
        <f>SUM(E159)</f>
        <v>5839.2</v>
      </c>
      <c r="F158" s="15">
        <f t="shared" si="11"/>
        <v>0</v>
      </c>
      <c r="G158" s="15">
        <f t="shared" si="11"/>
        <v>0</v>
      </c>
      <c r="H158" s="15">
        <f t="shared" si="11"/>
        <v>0</v>
      </c>
      <c r="I158" s="15">
        <f t="shared" si="12"/>
        <v>5839.2</v>
      </c>
    </row>
    <row r="159" spans="1:9" ht="12.75">
      <c r="A159" s="47"/>
      <c r="B159" s="24" t="s">
        <v>243</v>
      </c>
      <c r="C159" s="77" t="s">
        <v>420</v>
      </c>
      <c r="D159" s="77" t="s">
        <v>244</v>
      </c>
      <c r="E159" s="15">
        <v>5839.2</v>
      </c>
      <c r="F159" s="78">
        <f>SUM(G159+H159)</f>
        <v>0</v>
      </c>
      <c r="G159" s="78">
        <v>0</v>
      </c>
      <c r="H159" s="78">
        <v>0</v>
      </c>
      <c r="I159" s="15">
        <f t="shared" si="12"/>
        <v>5839.2</v>
      </c>
    </row>
    <row r="160" spans="1:9" ht="12.75">
      <c r="A160" s="47"/>
      <c r="B160" s="4" t="s">
        <v>421</v>
      </c>
      <c r="C160" s="77" t="s">
        <v>422</v>
      </c>
      <c r="D160" s="77"/>
      <c r="E160" s="15">
        <f>SUM(E161)</f>
        <v>500</v>
      </c>
      <c r="F160" s="15">
        <f>SUM(F161)</f>
        <v>0</v>
      </c>
      <c r="G160" s="15">
        <f>SUM(G161)</f>
        <v>0</v>
      </c>
      <c r="H160" s="15">
        <f>SUM(H161)</f>
        <v>0</v>
      </c>
      <c r="I160" s="15">
        <f aca="true" t="shared" si="13" ref="I160:I165">SUM(E160+F160)</f>
        <v>500</v>
      </c>
    </row>
    <row r="161" spans="1:9" ht="12.75">
      <c r="A161" s="47"/>
      <c r="B161" s="24" t="s">
        <v>243</v>
      </c>
      <c r="C161" s="77" t="s">
        <v>422</v>
      </c>
      <c r="D161" s="77" t="s">
        <v>244</v>
      </c>
      <c r="E161" s="15">
        <v>500</v>
      </c>
      <c r="F161" s="78">
        <f>SUM(G161+H161)</f>
        <v>0</v>
      </c>
      <c r="G161" s="78">
        <v>0</v>
      </c>
      <c r="H161" s="78">
        <v>0</v>
      </c>
      <c r="I161" s="15">
        <f t="shared" si="13"/>
        <v>500</v>
      </c>
    </row>
    <row r="162" spans="1:9" ht="12.75">
      <c r="A162" s="47"/>
      <c r="B162" s="4" t="s">
        <v>423</v>
      </c>
      <c r="C162" s="77" t="s">
        <v>424</v>
      </c>
      <c r="D162" s="77"/>
      <c r="E162" s="15">
        <f>SUM(E163)</f>
        <v>1431.5</v>
      </c>
      <c r="F162" s="15">
        <f>SUM(F163)</f>
        <v>0</v>
      </c>
      <c r="G162" s="15">
        <f>SUM(G163)</f>
        <v>0</v>
      </c>
      <c r="H162" s="15">
        <f>SUM(H163)</f>
        <v>0</v>
      </c>
      <c r="I162" s="15">
        <f t="shared" si="13"/>
        <v>1431.5</v>
      </c>
    </row>
    <row r="163" spans="1:9" ht="12.75">
      <c r="A163" s="47"/>
      <c r="B163" s="24" t="s">
        <v>243</v>
      </c>
      <c r="C163" s="77" t="s">
        <v>424</v>
      </c>
      <c r="D163" s="77" t="s">
        <v>244</v>
      </c>
      <c r="E163" s="15">
        <v>1431.5</v>
      </c>
      <c r="F163" s="78">
        <f>SUM(G163+H163)</f>
        <v>0</v>
      </c>
      <c r="G163" s="78">
        <v>0</v>
      </c>
      <c r="H163" s="78">
        <v>0</v>
      </c>
      <c r="I163" s="15">
        <f t="shared" si="13"/>
        <v>1431.5</v>
      </c>
    </row>
    <row r="164" spans="1:9" ht="12.75">
      <c r="A164" s="47"/>
      <c r="B164" s="4" t="s">
        <v>425</v>
      </c>
      <c r="C164" s="77" t="s">
        <v>426</v>
      </c>
      <c r="D164" s="77"/>
      <c r="E164" s="15">
        <f>SUM(E165)</f>
        <v>12883</v>
      </c>
      <c r="F164" s="15">
        <f>SUM(F165)</f>
        <v>-128.8</v>
      </c>
      <c r="G164" s="15">
        <f>SUM(G165)</f>
        <v>0</v>
      </c>
      <c r="H164" s="15">
        <f>SUM(H165)</f>
        <v>-128.8</v>
      </c>
      <c r="I164" s="15">
        <f t="shared" si="13"/>
        <v>12754.2</v>
      </c>
    </row>
    <row r="165" spans="1:9" ht="12.75">
      <c r="A165" s="47"/>
      <c r="B165" s="24" t="s">
        <v>243</v>
      </c>
      <c r="C165" s="77" t="s">
        <v>427</v>
      </c>
      <c r="D165" s="77" t="s">
        <v>244</v>
      </c>
      <c r="E165" s="15">
        <v>12883</v>
      </c>
      <c r="F165" s="78">
        <f>SUM(G165+H165)</f>
        <v>-128.8</v>
      </c>
      <c r="G165" s="78">
        <v>0</v>
      </c>
      <c r="H165" s="78">
        <v>-128.8</v>
      </c>
      <c r="I165" s="15">
        <f t="shared" si="13"/>
        <v>12754.2</v>
      </c>
    </row>
    <row r="166" spans="1:9" ht="32.25" customHeight="1">
      <c r="A166" s="47"/>
      <c r="B166" s="24" t="s">
        <v>428</v>
      </c>
      <c r="C166" s="77" t="s">
        <v>429</v>
      </c>
      <c r="D166" s="77"/>
      <c r="E166" s="15">
        <f>SUM(E167)</f>
        <v>13793.1</v>
      </c>
      <c r="F166" s="15">
        <f>SUM(F167)</f>
        <v>0</v>
      </c>
      <c r="G166" s="15">
        <f>SUM(G167)</f>
        <v>0</v>
      </c>
      <c r="H166" s="15">
        <f>SUM(H167)</f>
        <v>0</v>
      </c>
      <c r="I166" s="15">
        <f>SUM(I167)</f>
        <v>13793.1</v>
      </c>
    </row>
    <row r="167" spans="1:9" ht="12.75">
      <c r="A167" s="47"/>
      <c r="B167" s="4" t="s">
        <v>322</v>
      </c>
      <c r="C167" s="77" t="s">
        <v>430</v>
      </c>
      <c r="D167" s="77" t="s">
        <v>323</v>
      </c>
      <c r="E167" s="15">
        <v>13793.1</v>
      </c>
      <c r="F167" s="78">
        <f>SUM(G167+H167)</f>
        <v>0</v>
      </c>
      <c r="G167" s="78">
        <v>0</v>
      </c>
      <c r="H167" s="78"/>
      <c r="I167" s="78">
        <f>SUM(E167+F167)</f>
        <v>13793.1</v>
      </c>
    </row>
    <row r="168" spans="1:9" ht="47.25" customHeight="1">
      <c r="A168" s="41">
        <v>14</v>
      </c>
      <c r="B168" s="10" t="s">
        <v>431</v>
      </c>
      <c r="C168" s="74" t="s">
        <v>432</v>
      </c>
      <c r="D168" s="74"/>
      <c r="E168" s="11">
        <f>SUM(E169)</f>
        <v>701.5</v>
      </c>
      <c r="F168" s="71">
        <f>SUM(G168+H168)</f>
        <v>0</v>
      </c>
      <c r="G168" s="71">
        <f>SUM(G169)</f>
        <v>0</v>
      </c>
      <c r="H168" s="71"/>
      <c r="I168" s="71">
        <f>SUM(E168+F168)</f>
        <v>701.5</v>
      </c>
    </row>
    <row r="169" spans="1:9" ht="18.75" customHeight="1">
      <c r="A169" s="47"/>
      <c r="B169" s="24" t="s">
        <v>433</v>
      </c>
      <c r="C169" s="77" t="s">
        <v>434</v>
      </c>
      <c r="D169" s="77"/>
      <c r="E169" s="15">
        <f>SUM(E171)</f>
        <v>701.5</v>
      </c>
      <c r="F169" s="78">
        <f>SUM(G169+H169)</f>
        <v>0</v>
      </c>
      <c r="G169" s="78">
        <f>SUM(G170)</f>
        <v>0</v>
      </c>
      <c r="H169" s="78"/>
      <c r="I169" s="78">
        <f>SUM(E169+F169)</f>
        <v>701.5</v>
      </c>
    </row>
    <row r="170" spans="1:9" ht="30.75" customHeight="1">
      <c r="A170" s="47"/>
      <c r="B170" s="24" t="s">
        <v>435</v>
      </c>
      <c r="C170" s="77" t="s">
        <v>436</v>
      </c>
      <c r="D170" s="77"/>
      <c r="E170" s="15">
        <f>SUM(E171)</f>
        <v>701.5</v>
      </c>
      <c r="F170" s="78">
        <f>SUM(G170+H170)</f>
        <v>0</v>
      </c>
      <c r="G170" s="78">
        <f>SUM(G171)</f>
        <v>0</v>
      </c>
      <c r="H170" s="78"/>
      <c r="I170" s="78">
        <f>SUM(E170+F170)</f>
        <v>701.5</v>
      </c>
    </row>
    <row r="171" spans="1:9" ht="12.75">
      <c r="A171" s="47"/>
      <c r="B171" s="24" t="s">
        <v>243</v>
      </c>
      <c r="C171" s="77" t="s">
        <v>437</v>
      </c>
      <c r="D171" s="77" t="s">
        <v>244</v>
      </c>
      <c r="E171" s="15">
        <v>701.5</v>
      </c>
      <c r="F171" s="78">
        <f>SUM(G171+H171)</f>
        <v>0</v>
      </c>
      <c r="G171" s="78">
        <v>0</v>
      </c>
      <c r="H171" s="78"/>
      <c r="I171" s="78">
        <f>SUM(E171+F171)</f>
        <v>701.5</v>
      </c>
    </row>
    <row r="172" spans="1:9" ht="12.75">
      <c r="A172" s="41">
        <v>15</v>
      </c>
      <c r="B172" s="10" t="s">
        <v>438</v>
      </c>
      <c r="C172" s="74" t="s">
        <v>439</v>
      </c>
      <c r="D172" s="74"/>
      <c r="E172" s="11">
        <f>SUM(E173+E180+E189)</f>
        <v>43463.7</v>
      </c>
      <c r="F172" s="11">
        <f>SUM(F173+F180+F189)</f>
        <v>0</v>
      </c>
      <c r="G172" s="11">
        <f>SUM(G173+G180+G189)</f>
        <v>0</v>
      </c>
      <c r="H172" s="11">
        <f>SUM(H173+H180+H189)</f>
        <v>0</v>
      </c>
      <c r="I172" s="11">
        <f>SUM(I173+I180+I189)</f>
        <v>43463.7</v>
      </c>
    </row>
    <row r="173" spans="1:9" ht="12.75">
      <c r="A173" s="47"/>
      <c r="B173" s="24" t="s">
        <v>440</v>
      </c>
      <c r="C173" s="77" t="s">
        <v>441</v>
      </c>
      <c r="D173" s="77"/>
      <c r="E173" s="15">
        <f>SUM(E174+E176+E178)</f>
        <v>24943.300000000003</v>
      </c>
      <c r="F173" s="15">
        <f>SUM(F174+F176+F178)</f>
        <v>0</v>
      </c>
      <c r="G173" s="15">
        <f>SUM(G174+G176+G178)</f>
        <v>0</v>
      </c>
      <c r="H173" s="15">
        <f>SUM(H174+H176+H178)</f>
        <v>0</v>
      </c>
      <c r="I173" s="15">
        <f>SUM(I174+I176+I178)</f>
        <v>24943.300000000003</v>
      </c>
    </row>
    <row r="174" spans="1:9" ht="34.5" customHeight="1">
      <c r="A174" s="47"/>
      <c r="B174" s="24" t="s">
        <v>442</v>
      </c>
      <c r="C174" s="77" t="s">
        <v>443</v>
      </c>
      <c r="D174" s="77"/>
      <c r="E174" s="15">
        <f>SUM(E175)</f>
        <v>20032.2</v>
      </c>
      <c r="F174" s="15">
        <f>SUM(F175)</f>
        <v>0</v>
      </c>
      <c r="G174" s="15">
        <f>SUM(G175)</f>
        <v>0</v>
      </c>
      <c r="H174" s="15">
        <f>SUM(H175)</f>
        <v>0</v>
      </c>
      <c r="I174" s="15">
        <f>SUM(I175)</f>
        <v>20032.2</v>
      </c>
    </row>
    <row r="175" spans="1:9" ht="12.75">
      <c r="A175" s="47"/>
      <c r="B175" s="4" t="s">
        <v>322</v>
      </c>
      <c r="C175" s="77" t="s">
        <v>443</v>
      </c>
      <c r="D175" s="77" t="s">
        <v>323</v>
      </c>
      <c r="E175" s="15">
        <v>20032.2</v>
      </c>
      <c r="F175" s="78">
        <f>SUM(G175+H175)</f>
        <v>0</v>
      </c>
      <c r="G175" s="78">
        <v>0</v>
      </c>
      <c r="H175" s="78"/>
      <c r="I175" s="78">
        <f>SUM(E175+F175)</f>
        <v>20032.2</v>
      </c>
    </row>
    <row r="176" spans="1:9" ht="12.75">
      <c r="A176" s="47"/>
      <c r="B176" s="4" t="s">
        <v>444</v>
      </c>
      <c r="C176" s="77" t="s">
        <v>445</v>
      </c>
      <c r="D176" s="77"/>
      <c r="E176" s="15">
        <f>SUM(E177)</f>
        <v>4419.7</v>
      </c>
      <c r="F176" s="15">
        <f>SUM(F177)</f>
        <v>0</v>
      </c>
      <c r="G176" s="15">
        <f>SUM(G177)</f>
        <v>0</v>
      </c>
      <c r="H176" s="15">
        <f>SUM(H177)</f>
        <v>0</v>
      </c>
      <c r="I176" s="15">
        <f>SUM(I177)</f>
        <v>4419.7</v>
      </c>
    </row>
    <row r="177" spans="1:9" ht="12.75">
      <c r="A177" s="47"/>
      <c r="B177" s="4" t="s">
        <v>322</v>
      </c>
      <c r="C177" s="77" t="s">
        <v>445</v>
      </c>
      <c r="D177" s="77" t="s">
        <v>323</v>
      </c>
      <c r="E177" s="15">
        <v>4419.7</v>
      </c>
      <c r="F177" s="78">
        <f>SUM(G177+H177)</f>
        <v>0</v>
      </c>
      <c r="G177" s="78">
        <v>0</v>
      </c>
      <c r="H177" s="78">
        <v>0</v>
      </c>
      <c r="I177" s="78">
        <f>SUM(E177+F177)</f>
        <v>4419.7</v>
      </c>
    </row>
    <row r="178" spans="1:9" ht="12.75">
      <c r="A178" s="47"/>
      <c r="B178" s="4" t="s">
        <v>444</v>
      </c>
      <c r="C178" s="77" t="s">
        <v>446</v>
      </c>
      <c r="D178" s="77"/>
      <c r="E178" s="15">
        <f>SUM(E179)</f>
        <v>491.4</v>
      </c>
      <c r="F178" s="78">
        <f>SUM(F179)</f>
        <v>0</v>
      </c>
      <c r="G178" s="78">
        <f>SUM(G179)</f>
        <v>0</v>
      </c>
      <c r="H178" s="78">
        <f>SUM(H179)</f>
        <v>0</v>
      </c>
      <c r="I178" s="78">
        <f>SUM(I179)</f>
        <v>491.4</v>
      </c>
    </row>
    <row r="179" spans="1:9" ht="47.25" customHeight="1">
      <c r="A179" s="47"/>
      <c r="B179" s="4" t="s">
        <v>322</v>
      </c>
      <c r="C179" s="77" t="s">
        <v>446</v>
      </c>
      <c r="D179" s="77" t="s">
        <v>323</v>
      </c>
      <c r="E179" s="15">
        <v>491.4</v>
      </c>
      <c r="F179" s="78">
        <f>SUM(G179+H179)</f>
        <v>0</v>
      </c>
      <c r="G179" s="78">
        <v>0</v>
      </c>
      <c r="H179" s="78">
        <v>0</v>
      </c>
      <c r="I179" s="78">
        <f>SUM(E179+F179)</f>
        <v>491.4</v>
      </c>
    </row>
    <row r="180" spans="1:9" ht="15.75" customHeight="1">
      <c r="A180" s="47"/>
      <c r="B180" s="24" t="s">
        <v>447</v>
      </c>
      <c r="C180" s="77" t="s">
        <v>448</v>
      </c>
      <c r="D180" s="77"/>
      <c r="E180" s="15">
        <f>SUM(E181+E183+E185+E187)</f>
        <v>15230.7</v>
      </c>
      <c r="F180" s="15">
        <f>SUM(F181+F183+F185+F187)</f>
        <v>0</v>
      </c>
      <c r="G180" s="15">
        <f>SUM(G181+G183+G185+G187)</f>
        <v>0</v>
      </c>
      <c r="H180" s="15">
        <f>SUM(H181+H183+H185+H187)</f>
        <v>0</v>
      </c>
      <c r="I180" s="15">
        <f>SUM(I181+I183+I185+I187)</f>
        <v>15230.7</v>
      </c>
    </row>
    <row r="181" spans="1:9" ht="34.5" customHeight="1">
      <c r="A181" s="47"/>
      <c r="B181" s="24" t="s">
        <v>449</v>
      </c>
      <c r="C181" s="77" t="s">
        <v>450</v>
      </c>
      <c r="D181" s="77"/>
      <c r="E181" s="15">
        <f>SUM(E182)</f>
        <v>11793.7</v>
      </c>
      <c r="F181" s="78">
        <f>SUM(G181)</f>
        <v>0</v>
      </c>
      <c r="G181" s="78">
        <f>SUM(G182)</f>
        <v>0</v>
      </c>
      <c r="H181" s="78"/>
      <c r="I181" s="15">
        <f>SUM(E181+F181)</f>
        <v>11793.7</v>
      </c>
    </row>
    <row r="182" spans="1:9" ht="12.75">
      <c r="A182" s="47"/>
      <c r="B182" s="4" t="s">
        <v>322</v>
      </c>
      <c r="C182" s="77" t="s">
        <v>450</v>
      </c>
      <c r="D182" s="77" t="s">
        <v>323</v>
      </c>
      <c r="E182" s="15">
        <v>11793.7</v>
      </c>
      <c r="F182" s="78">
        <f>SUM(G182+H182)</f>
        <v>0</v>
      </c>
      <c r="G182" s="78">
        <v>0</v>
      </c>
      <c r="H182" s="78"/>
      <c r="I182" s="78">
        <f>SUM(E182+F182)</f>
        <v>11793.7</v>
      </c>
    </row>
    <row r="183" spans="1:9" ht="12.75">
      <c r="A183" s="47"/>
      <c r="B183" s="4" t="s">
        <v>444</v>
      </c>
      <c r="C183" s="77" t="s">
        <v>451</v>
      </c>
      <c r="D183" s="77"/>
      <c r="E183" s="15">
        <f>SUM(E184)</f>
        <v>2772.2</v>
      </c>
      <c r="F183" s="15">
        <f>SUM(F184)</f>
        <v>0</v>
      </c>
      <c r="G183" s="15">
        <f>SUM(G184)</f>
        <v>0</v>
      </c>
      <c r="H183" s="15">
        <f>SUM(H184)</f>
        <v>0</v>
      </c>
      <c r="I183" s="15">
        <f>SUM(I184)</f>
        <v>2772.2</v>
      </c>
    </row>
    <row r="184" spans="1:9" ht="12.75">
      <c r="A184" s="47"/>
      <c r="B184" s="4" t="s">
        <v>322</v>
      </c>
      <c r="C184" s="77" t="s">
        <v>451</v>
      </c>
      <c r="D184" s="77" t="s">
        <v>323</v>
      </c>
      <c r="E184" s="15">
        <v>2772.2</v>
      </c>
      <c r="F184" s="78">
        <f>SUM(G184+H184)</f>
        <v>0</v>
      </c>
      <c r="G184" s="78">
        <v>0</v>
      </c>
      <c r="H184" s="78">
        <v>0</v>
      </c>
      <c r="I184" s="78">
        <f>SUM(E184+F184)</f>
        <v>2772.2</v>
      </c>
    </row>
    <row r="185" spans="1:9" ht="12.75">
      <c r="A185" s="47"/>
      <c r="B185" s="4" t="s">
        <v>444</v>
      </c>
      <c r="C185" s="77" t="s">
        <v>452</v>
      </c>
      <c r="D185" s="77"/>
      <c r="E185" s="15">
        <f>SUM(E186)</f>
        <v>364.8</v>
      </c>
      <c r="F185" s="78">
        <f>SUM(F186)</f>
        <v>0</v>
      </c>
      <c r="G185" s="78">
        <f>SUM(G186)</f>
        <v>0</v>
      </c>
      <c r="H185" s="78">
        <f>SUM(H186)</f>
        <v>0</v>
      </c>
      <c r="I185" s="78">
        <f>SUM(I186)</f>
        <v>364.8</v>
      </c>
    </row>
    <row r="186" spans="1:9" ht="12.75">
      <c r="A186" s="47"/>
      <c r="B186" s="4" t="s">
        <v>322</v>
      </c>
      <c r="C186" s="77" t="s">
        <v>452</v>
      </c>
      <c r="D186" s="77" t="s">
        <v>323</v>
      </c>
      <c r="E186" s="15">
        <v>364.8</v>
      </c>
      <c r="F186" s="78">
        <f>SUM(G186+H186)</f>
        <v>0</v>
      </c>
      <c r="G186" s="78">
        <v>0</v>
      </c>
      <c r="H186" s="78">
        <v>0</v>
      </c>
      <c r="I186" s="78">
        <f>SUM(E186+F186)</f>
        <v>364.8</v>
      </c>
    </row>
    <row r="187" spans="1:9" ht="12.75">
      <c r="A187" s="47"/>
      <c r="B187" s="24" t="s">
        <v>453</v>
      </c>
      <c r="C187" s="77" t="s">
        <v>454</v>
      </c>
      <c r="D187" s="77"/>
      <c r="E187" s="15">
        <f>SUM(E188)</f>
        <v>300</v>
      </c>
      <c r="F187" s="78">
        <f>SUM(G187+H187)</f>
        <v>0</v>
      </c>
      <c r="G187" s="78">
        <f>SUM(G188)</f>
        <v>0</v>
      </c>
      <c r="H187" s="78">
        <f>SUM(H188)</f>
        <v>0</v>
      </c>
      <c r="I187" s="78">
        <f>SUM(E187+F187)</f>
        <v>300</v>
      </c>
    </row>
    <row r="188" spans="1:9" ht="12.75">
      <c r="A188" s="47"/>
      <c r="B188" s="4" t="s">
        <v>322</v>
      </c>
      <c r="C188" s="77" t="s">
        <v>454</v>
      </c>
      <c r="D188" s="77" t="s">
        <v>323</v>
      </c>
      <c r="E188" s="15">
        <v>300</v>
      </c>
      <c r="F188" s="78">
        <f>SUM(G188+H188)</f>
        <v>0</v>
      </c>
      <c r="G188" s="78">
        <v>0</v>
      </c>
      <c r="H188" s="78">
        <v>0</v>
      </c>
      <c r="I188" s="78">
        <f>SUM(E188+F188)</f>
        <v>300</v>
      </c>
    </row>
    <row r="189" spans="1:9" ht="12.75">
      <c r="A189" s="47"/>
      <c r="B189" s="24" t="s">
        <v>455</v>
      </c>
      <c r="C189" s="77" t="s">
        <v>456</v>
      </c>
      <c r="D189" s="77"/>
      <c r="E189" s="15">
        <f aca="true" t="shared" si="14" ref="E189:G190">SUM(E190)</f>
        <v>3289.7</v>
      </c>
      <c r="F189" s="15">
        <f t="shared" si="14"/>
        <v>0</v>
      </c>
      <c r="G189" s="15">
        <f t="shared" si="14"/>
        <v>0</v>
      </c>
      <c r="H189" s="15">
        <f>SUM(H197+H193)</f>
        <v>0</v>
      </c>
      <c r="I189" s="15">
        <f>SUM(E189+F189)</f>
        <v>3289.7</v>
      </c>
    </row>
    <row r="190" spans="1:9" ht="18" customHeight="1">
      <c r="A190" s="47"/>
      <c r="B190" s="24" t="s">
        <v>457</v>
      </c>
      <c r="C190" s="77" t="s">
        <v>458</v>
      </c>
      <c r="D190" s="77"/>
      <c r="E190" s="15">
        <f t="shared" si="14"/>
        <v>3289.7</v>
      </c>
      <c r="F190" s="15">
        <f t="shared" si="14"/>
        <v>0</v>
      </c>
      <c r="G190" s="15">
        <f t="shared" si="14"/>
        <v>0</v>
      </c>
      <c r="H190" s="15">
        <f>SUM(H191)</f>
        <v>0</v>
      </c>
      <c r="I190" s="15">
        <f>SUM(I191)</f>
        <v>3289.7</v>
      </c>
    </row>
    <row r="191" spans="1:9" ht="12.75">
      <c r="A191" s="47"/>
      <c r="B191" s="24" t="s">
        <v>243</v>
      </c>
      <c r="C191" s="77" t="s">
        <v>459</v>
      </c>
      <c r="D191" s="77" t="s">
        <v>244</v>
      </c>
      <c r="E191" s="15">
        <v>3289.7</v>
      </c>
      <c r="F191" s="78">
        <f>SUM(G191)</f>
        <v>0</v>
      </c>
      <c r="G191" s="78">
        <v>0</v>
      </c>
      <c r="H191" s="78"/>
      <c r="I191" s="15">
        <f>SUM(E191+F191)</f>
        <v>3289.7</v>
      </c>
    </row>
    <row r="192" spans="1:9" ht="49.5" customHeight="1">
      <c r="A192" s="41">
        <v>16</v>
      </c>
      <c r="B192" s="10" t="s">
        <v>460</v>
      </c>
      <c r="C192" s="74" t="s">
        <v>461</v>
      </c>
      <c r="D192" s="74"/>
      <c r="E192" s="11">
        <f>SUM(E193+E196)</f>
        <v>2864.7</v>
      </c>
      <c r="F192" s="11">
        <f>SUM(F193+F196+F201)</f>
        <v>0</v>
      </c>
      <c r="G192" s="11">
        <f>SUM(G193+G196+G201)</f>
        <v>0</v>
      </c>
      <c r="H192" s="11">
        <f>SUM(H193+H196+H201)</f>
        <v>0</v>
      </c>
      <c r="I192" s="11">
        <f>SUM(E192+F192)</f>
        <v>2864.7</v>
      </c>
    </row>
    <row r="193" spans="1:9" ht="30" customHeight="1">
      <c r="A193" s="47"/>
      <c r="B193" s="24" t="s">
        <v>462</v>
      </c>
      <c r="C193" s="77" t="s">
        <v>463</v>
      </c>
      <c r="D193" s="77"/>
      <c r="E193" s="15">
        <f>SUM(E194)</f>
        <v>303.7</v>
      </c>
      <c r="F193" s="78">
        <f>SUM(G193+H193)</f>
        <v>0</v>
      </c>
      <c r="G193" s="78">
        <f>SUM(G195)</f>
        <v>0</v>
      </c>
      <c r="H193" s="78"/>
      <c r="I193" s="78">
        <f>SUM(E193+F193)</f>
        <v>303.7</v>
      </c>
    </row>
    <row r="194" spans="1:9" ht="30.75" customHeight="1">
      <c r="A194" s="47"/>
      <c r="B194" s="24" t="s">
        <v>464</v>
      </c>
      <c r="C194" s="77" t="s">
        <v>465</v>
      </c>
      <c r="D194" s="77"/>
      <c r="E194" s="15">
        <f>SUM(E195)</f>
        <v>303.7</v>
      </c>
      <c r="F194" s="15">
        <f>SUM(F195)</f>
        <v>0</v>
      </c>
      <c r="G194" s="15">
        <f>SUM(G195)</f>
        <v>0</v>
      </c>
      <c r="H194" s="15">
        <f>SUM(H195)</f>
        <v>0</v>
      </c>
      <c r="I194" s="15">
        <f>SUM(I195)</f>
        <v>303.7</v>
      </c>
    </row>
    <row r="195" spans="1:9" ht="30" customHeight="1">
      <c r="A195" s="47"/>
      <c r="B195" s="24" t="s">
        <v>262</v>
      </c>
      <c r="C195" s="77" t="s">
        <v>465</v>
      </c>
      <c r="D195" s="77" t="s">
        <v>263</v>
      </c>
      <c r="E195" s="15">
        <v>303.7</v>
      </c>
      <c r="F195" s="78">
        <f>SUM(G195+H195)</f>
        <v>0</v>
      </c>
      <c r="G195" s="78">
        <v>0</v>
      </c>
      <c r="H195" s="78"/>
      <c r="I195" s="78">
        <f>SUM(E195+F195)</f>
        <v>303.7</v>
      </c>
    </row>
    <row r="196" spans="1:9" ht="31.5" customHeight="1">
      <c r="A196" s="47"/>
      <c r="B196" s="24" t="s">
        <v>466</v>
      </c>
      <c r="C196" s="77" t="s">
        <v>467</v>
      </c>
      <c r="D196" s="77"/>
      <c r="E196" s="15">
        <f>SUM(E197+E201+E199)</f>
        <v>2561</v>
      </c>
      <c r="F196" s="15">
        <f>SUM(F197+F201+F199)</f>
        <v>0</v>
      </c>
      <c r="G196" s="15">
        <f>SUM(G197+G201+G199)</f>
        <v>0</v>
      </c>
      <c r="H196" s="15">
        <f>SUM(H197+H201+H199)</f>
        <v>0</v>
      </c>
      <c r="I196" s="15">
        <f>SUM(I197+I201+I199)</f>
        <v>2561</v>
      </c>
    </row>
    <row r="197" spans="1:9" ht="12.75">
      <c r="A197" s="47"/>
      <c r="B197" s="24" t="s">
        <v>468</v>
      </c>
      <c r="C197" s="77" t="s">
        <v>469</v>
      </c>
      <c r="D197" s="77"/>
      <c r="E197" s="15">
        <f>SUM(E198)</f>
        <v>1200</v>
      </c>
      <c r="F197" s="78">
        <f>SUM(G197+H197)</f>
        <v>0</v>
      </c>
      <c r="G197" s="78">
        <f>SUM(G198)</f>
        <v>0</v>
      </c>
      <c r="H197" s="78"/>
      <c r="I197" s="78">
        <f aca="true" t="shared" si="15" ref="I197:I203">SUM(E197+F197)</f>
        <v>1200</v>
      </c>
    </row>
    <row r="198" spans="1:9" ht="30" customHeight="1">
      <c r="A198" s="47"/>
      <c r="B198" s="24" t="s">
        <v>262</v>
      </c>
      <c r="C198" s="77" t="s">
        <v>469</v>
      </c>
      <c r="D198" s="77" t="s">
        <v>263</v>
      </c>
      <c r="E198" s="15">
        <v>1200</v>
      </c>
      <c r="F198" s="78">
        <f>SUM(G198+H198)</f>
        <v>0</v>
      </c>
      <c r="G198" s="78">
        <v>0</v>
      </c>
      <c r="H198" s="78"/>
      <c r="I198" s="78">
        <f t="shared" si="15"/>
        <v>1200</v>
      </c>
    </row>
    <row r="199" spans="1:9" ht="19.5" customHeight="1">
      <c r="A199" s="47"/>
      <c r="B199" s="24" t="s">
        <v>470</v>
      </c>
      <c r="C199" s="77" t="s">
        <v>471</v>
      </c>
      <c r="D199" s="77"/>
      <c r="E199" s="15">
        <f>SUM(E200)</f>
        <v>924</v>
      </c>
      <c r="F199" s="78">
        <f>SUM(G199+H199)</f>
        <v>0</v>
      </c>
      <c r="G199" s="78">
        <f>SUM(G200)</f>
        <v>0</v>
      </c>
      <c r="H199" s="78"/>
      <c r="I199" s="78">
        <f t="shared" si="15"/>
        <v>924</v>
      </c>
    </row>
    <row r="200" spans="1:9" ht="30" customHeight="1">
      <c r="A200" s="47"/>
      <c r="B200" s="24" t="s">
        <v>262</v>
      </c>
      <c r="C200" s="77" t="s">
        <v>471</v>
      </c>
      <c r="D200" s="77" t="s">
        <v>263</v>
      </c>
      <c r="E200" s="15">
        <v>924</v>
      </c>
      <c r="F200" s="78">
        <f>SUM(G200+H200)</f>
        <v>0</v>
      </c>
      <c r="G200" s="78">
        <v>0</v>
      </c>
      <c r="H200" s="78"/>
      <c r="I200" s="78">
        <f t="shared" si="15"/>
        <v>924</v>
      </c>
    </row>
    <row r="201" spans="1:9" ht="34.5" customHeight="1">
      <c r="A201" s="47"/>
      <c r="B201" s="24" t="s">
        <v>472</v>
      </c>
      <c r="C201" s="77" t="s">
        <v>473</v>
      </c>
      <c r="D201" s="77"/>
      <c r="E201" s="15">
        <f>SUM(E202)</f>
        <v>437</v>
      </c>
      <c r="F201" s="78"/>
      <c r="G201" s="78"/>
      <c r="H201" s="78"/>
      <c r="I201" s="78">
        <f t="shared" si="15"/>
        <v>437</v>
      </c>
    </row>
    <row r="202" spans="1:9" ht="30" customHeight="1">
      <c r="A202" s="47"/>
      <c r="B202" s="24" t="s">
        <v>262</v>
      </c>
      <c r="C202" s="77" t="s">
        <v>473</v>
      </c>
      <c r="D202" s="77" t="s">
        <v>263</v>
      </c>
      <c r="E202" s="15">
        <v>437</v>
      </c>
      <c r="F202" s="78">
        <f>SUM(G202+H202)</f>
        <v>0</v>
      </c>
      <c r="G202" s="78">
        <v>0</v>
      </c>
      <c r="H202" s="78"/>
      <c r="I202" s="78">
        <f t="shared" si="15"/>
        <v>437</v>
      </c>
    </row>
    <row r="203" spans="1:9" ht="12.75">
      <c r="A203" s="41">
        <v>17</v>
      </c>
      <c r="B203" s="10" t="s">
        <v>474</v>
      </c>
      <c r="C203" s="74" t="s">
        <v>475</v>
      </c>
      <c r="D203" s="74"/>
      <c r="E203" s="11">
        <f>SUM(E204)</f>
        <v>11558.300000000003</v>
      </c>
      <c r="F203" s="11">
        <f>SUM(F204)</f>
        <v>0</v>
      </c>
      <c r="G203" s="11">
        <f>SUM(G204)</f>
        <v>0</v>
      </c>
      <c r="H203" s="11">
        <f>SUM(H204)</f>
        <v>0</v>
      </c>
      <c r="I203" s="71">
        <f t="shared" si="15"/>
        <v>11558.300000000003</v>
      </c>
    </row>
    <row r="204" spans="1:9" ht="17.25" customHeight="1">
      <c r="A204" s="47"/>
      <c r="B204" s="24" t="s">
        <v>476</v>
      </c>
      <c r="C204" s="77" t="s">
        <v>477</v>
      </c>
      <c r="D204" s="77"/>
      <c r="E204" s="15">
        <f>SUM(E205+E207+E211+E209)</f>
        <v>11558.300000000003</v>
      </c>
      <c r="F204" s="15">
        <f>SUM(F205+F207+F211+F209)</f>
        <v>0</v>
      </c>
      <c r="G204" s="15">
        <f>SUM(G205+G207+G211+G209)</f>
        <v>0</v>
      </c>
      <c r="H204" s="15">
        <f>SUM(H205+H207+H211+H209)</f>
        <v>0</v>
      </c>
      <c r="I204" s="15">
        <f>SUM(I205+I207+I211+I209)</f>
        <v>11558.300000000003</v>
      </c>
    </row>
    <row r="205" spans="1:9" ht="12.75">
      <c r="A205" s="47"/>
      <c r="B205" s="24" t="s">
        <v>478</v>
      </c>
      <c r="C205" s="77" t="s">
        <v>479</v>
      </c>
      <c r="D205" s="77"/>
      <c r="E205" s="15">
        <f>SUM(E206)</f>
        <v>2390.3</v>
      </c>
      <c r="F205" s="15">
        <f>SUM(F206)</f>
        <v>0</v>
      </c>
      <c r="G205" s="15">
        <f>SUM(G206)</f>
        <v>0</v>
      </c>
      <c r="H205" s="15">
        <f>SUM(H206)</f>
        <v>0</v>
      </c>
      <c r="I205" s="15">
        <f>SUM(I206)</f>
        <v>2390.3</v>
      </c>
    </row>
    <row r="206" spans="1:9" ht="33" customHeight="1">
      <c r="A206" s="47"/>
      <c r="B206" s="24" t="s">
        <v>243</v>
      </c>
      <c r="C206" s="77" t="s">
        <v>479</v>
      </c>
      <c r="D206" s="77" t="s">
        <v>244</v>
      </c>
      <c r="E206" s="15">
        <v>2390.3</v>
      </c>
      <c r="F206" s="78">
        <f>SUM(G206+H206)</f>
        <v>0</v>
      </c>
      <c r="G206" s="78">
        <v>0</v>
      </c>
      <c r="H206" s="78"/>
      <c r="I206" s="78">
        <f>SUM(E206+F206)</f>
        <v>2390.3</v>
      </c>
    </row>
    <row r="207" spans="1:9" ht="30.75" customHeight="1">
      <c r="A207" s="47"/>
      <c r="B207" s="24" t="s">
        <v>442</v>
      </c>
      <c r="C207" s="77" t="s">
        <v>480</v>
      </c>
      <c r="D207" s="77"/>
      <c r="E207" s="15">
        <f>SUM(E208)</f>
        <v>8019.6</v>
      </c>
      <c r="F207" s="15">
        <f>SUM(F208)</f>
        <v>0</v>
      </c>
      <c r="G207" s="15">
        <f>SUM(G208)</f>
        <v>0</v>
      </c>
      <c r="H207" s="15">
        <f>SUM(H208)</f>
        <v>0</v>
      </c>
      <c r="I207" s="15">
        <f>SUM(I208)</f>
        <v>8019.6</v>
      </c>
    </row>
    <row r="208" spans="1:9" ht="48" customHeight="1">
      <c r="A208" s="47"/>
      <c r="B208" s="4" t="s">
        <v>322</v>
      </c>
      <c r="C208" s="77" t="s">
        <v>480</v>
      </c>
      <c r="D208" s="77" t="s">
        <v>323</v>
      </c>
      <c r="E208" s="15">
        <v>8019.6</v>
      </c>
      <c r="F208" s="78">
        <f>SUM(G208+H208)</f>
        <v>0</v>
      </c>
      <c r="G208" s="78">
        <v>0</v>
      </c>
      <c r="H208" s="78">
        <v>0</v>
      </c>
      <c r="I208" s="78">
        <f>SUM(E208+F208)</f>
        <v>8019.6</v>
      </c>
    </row>
    <row r="209" spans="1:9" ht="33" customHeight="1">
      <c r="A209" s="47"/>
      <c r="B209" s="4" t="s">
        <v>481</v>
      </c>
      <c r="C209" s="77" t="s">
        <v>482</v>
      </c>
      <c r="D209" s="77"/>
      <c r="E209" s="15">
        <f>SUM(E210)</f>
        <v>679.7</v>
      </c>
      <c r="F209" s="15">
        <f>SUM(F210)</f>
        <v>0</v>
      </c>
      <c r="G209" s="15">
        <f>SUM(G210)</f>
        <v>0</v>
      </c>
      <c r="H209" s="15">
        <f>SUM(H210)</f>
        <v>0</v>
      </c>
      <c r="I209" s="15">
        <f>SUM(I210)</f>
        <v>679.7</v>
      </c>
    </row>
    <row r="210" spans="1:9" ht="47.25" customHeight="1">
      <c r="A210" s="47"/>
      <c r="B210" s="4" t="s">
        <v>322</v>
      </c>
      <c r="C210" s="77" t="s">
        <v>482</v>
      </c>
      <c r="D210" s="77" t="s">
        <v>323</v>
      </c>
      <c r="E210" s="15">
        <v>679.7</v>
      </c>
      <c r="F210" s="78">
        <f>SUM(G210+H210)</f>
        <v>0</v>
      </c>
      <c r="G210" s="78">
        <v>0</v>
      </c>
      <c r="H210" s="78">
        <v>0</v>
      </c>
      <c r="I210" s="78">
        <f>SUM(E210+F210)</f>
        <v>679.7</v>
      </c>
    </row>
    <row r="211" spans="1:9" ht="17.25" customHeight="1">
      <c r="A211" s="47"/>
      <c r="B211" s="24" t="s">
        <v>483</v>
      </c>
      <c r="C211" s="77" t="s">
        <v>484</v>
      </c>
      <c r="D211" s="77"/>
      <c r="E211" s="15">
        <f>SUM(E212)</f>
        <v>468.7</v>
      </c>
      <c r="F211" s="15">
        <f>SUM(F212)</f>
        <v>0</v>
      </c>
      <c r="G211" s="15">
        <f>SUM(G212)</f>
        <v>0</v>
      </c>
      <c r="H211" s="15">
        <f>SUM(H212)</f>
        <v>0</v>
      </c>
      <c r="I211" s="15">
        <f>SUM(I212)</f>
        <v>468.7</v>
      </c>
    </row>
    <row r="212" spans="1:9" ht="46.5" customHeight="1">
      <c r="A212" s="47"/>
      <c r="B212" s="4" t="s">
        <v>322</v>
      </c>
      <c r="C212" s="77" t="s">
        <v>484</v>
      </c>
      <c r="D212" s="77" t="s">
        <v>323</v>
      </c>
      <c r="E212" s="15">
        <v>468.7</v>
      </c>
      <c r="F212" s="78">
        <f>SUM(G212+H212)</f>
        <v>0</v>
      </c>
      <c r="G212" s="78">
        <v>0</v>
      </c>
      <c r="H212" s="78">
        <v>0</v>
      </c>
      <c r="I212" s="78">
        <f>SUM(E212+F212)</f>
        <v>468.7</v>
      </c>
    </row>
    <row r="213" spans="1:9" ht="12.75">
      <c r="A213" s="41">
        <v>18</v>
      </c>
      <c r="B213" s="120" t="s">
        <v>485</v>
      </c>
      <c r="C213" s="121" t="s">
        <v>486</v>
      </c>
      <c r="D213" s="74"/>
      <c r="E213" s="11">
        <f>SUM(E214)</f>
        <v>6789.1</v>
      </c>
      <c r="F213" s="11">
        <f>SUM(F214)</f>
        <v>0</v>
      </c>
      <c r="G213" s="11">
        <f>SUM(G214)</f>
        <v>0</v>
      </c>
      <c r="H213" s="11">
        <f>SUM(H214)</f>
        <v>0</v>
      </c>
      <c r="I213" s="11">
        <f>SUM(I214)</f>
        <v>6789.1</v>
      </c>
    </row>
    <row r="214" spans="1:9" ht="12.75">
      <c r="A214" s="41"/>
      <c r="B214" s="122" t="s">
        <v>487</v>
      </c>
      <c r="C214" s="123" t="s">
        <v>488</v>
      </c>
      <c r="D214" s="77"/>
      <c r="E214" s="15">
        <f>SUM(E215+E217+E220+E222)</f>
        <v>6789.1</v>
      </c>
      <c r="F214" s="115">
        <f>SUM(F215+F217+F220+F222)</f>
        <v>0</v>
      </c>
      <c r="G214" s="115">
        <f>SUM(G215+G217+G220+G222)</f>
        <v>0</v>
      </c>
      <c r="H214" s="115">
        <f>SUM(H215+H217+H220+H222)</f>
        <v>0</v>
      </c>
      <c r="I214" s="15">
        <f>SUM(I215+I217+I220+I222)</f>
        <v>6789.1</v>
      </c>
    </row>
    <row r="215" spans="1:9" ht="61.5" customHeight="1">
      <c r="A215" s="47"/>
      <c r="B215" s="79" t="s">
        <v>489</v>
      </c>
      <c r="C215" s="124" t="s">
        <v>490</v>
      </c>
      <c r="D215" s="77"/>
      <c r="E215" s="15">
        <f>SUM(E216)</f>
        <v>980</v>
      </c>
      <c r="F215" s="117">
        <f>SUM(G215+H215)</f>
        <v>0</v>
      </c>
      <c r="G215" s="117">
        <f>SUM(G216)</f>
        <v>0</v>
      </c>
      <c r="H215" s="117"/>
      <c r="I215" s="78">
        <f>SUM(E215+F215)</f>
        <v>980</v>
      </c>
    </row>
    <row r="216" spans="1:9" ht="30" customHeight="1">
      <c r="A216" s="47"/>
      <c r="B216" s="24" t="s">
        <v>262</v>
      </c>
      <c r="C216" s="77" t="s">
        <v>490</v>
      </c>
      <c r="D216" s="77" t="s">
        <v>263</v>
      </c>
      <c r="E216" s="15">
        <v>980</v>
      </c>
      <c r="F216" s="117">
        <f>SUM(G216+H216)</f>
        <v>0</v>
      </c>
      <c r="G216" s="117">
        <v>0</v>
      </c>
      <c r="H216" s="117"/>
      <c r="I216" s="78">
        <f>SUM(E216+F216)</f>
        <v>980</v>
      </c>
    </row>
    <row r="217" spans="1:9" ht="29.25" customHeight="1">
      <c r="A217" s="47"/>
      <c r="B217" s="79" t="s">
        <v>491</v>
      </c>
      <c r="C217" s="124" t="s">
        <v>492</v>
      </c>
      <c r="D217" s="77"/>
      <c r="E217" s="15">
        <f>SUM(E218)</f>
        <v>2223.1</v>
      </c>
      <c r="F217" s="117">
        <f>SUM(G217+H217)</f>
        <v>0</v>
      </c>
      <c r="G217" s="117">
        <f>SUM(G218)</f>
        <v>0</v>
      </c>
      <c r="H217" s="117"/>
      <c r="I217" s="78">
        <f>SUM(E217+F217)</f>
        <v>2223.1</v>
      </c>
    </row>
    <row r="218" spans="1:9" ht="30" customHeight="1">
      <c r="A218" s="47"/>
      <c r="B218" s="24" t="s">
        <v>493</v>
      </c>
      <c r="C218" s="77" t="s">
        <v>492</v>
      </c>
      <c r="D218" s="77" t="s">
        <v>263</v>
      </c>
      <c r="E218" s="15">
        <v>2223.1</v>
      </c>
      <c r="F218" s="117">
        <f>SUM(G218+H218)</f>
        <v>0</v>
      </c>
      <c r="G218" s="117">
        <v>0</v>
      </c>
      <c r="H218" s="117"/>
      <c r="I218" s="78">
        <f>SUM(E218+F218)</f>
        <v>2223.1</v>
      </c>
    </row>
    <row r="219" spans="1:9" ht="12.75" hidden="1">
      <c r="A219" s="47"/>
      <c r="B219" s="4"/>
      <c r="C219" s="77"/>
      <c r="D219" s="77"/>
      <c r="E219" s="15"/>
      <c r="F219" s="117"/>
      <c r="G219" s="117"/>
      <c r="H219" s="117"/>
      <c r="I219" s="78"/>
    </row>
    <row r="220" spans="1:9" ht="12.75">
      <c r="A220" s="47"/>
      <c r="B220" s="4" t="s">
        <v>494</v>
      </c>
      <c r="C220" s="77" t="s">
        <v>495</v>
      </c>
      <c r="D220" s="77"/>
      <c r="E220" s="15">
        <f>SUM(E221)</f>
        <v>1362.9</v>
      </c>
      <c r="F220" s="117">
        <f>SUM(G220+H220)</f>
        <v>0</v>
      </c>
      <c r="G220" s="117">
        <f>SUM(G221)</f>
        <v>0</v>
      </c>
      <c r="H220" s="117">
        <f>SUM(H221)</f>
        <v>0</v>
      </c>
      <c r="I220" s="78">
        <f>SUM(E220+F220)</f>
        <v>1362.9</v>
      </c>
    </row>
    <row r="221" spans="1:9" ht="30.75" customHeight="1">
      <c r="A221" s="47"/>
      <c r="B221" s="24" t="s">
        <v>493</v>
      </c>
      <c r="C221" s="77" t="s">
        <v>495</v>
      </c>
      <c r="D221" s="77" t="s">
        <v>263</v>
      </c>
      <c r="E221" s="15">
        <v>1362.9</v>
      </c>
      <c r="F221" s="117">
        <f>SUM(G221+H221)</f>
        <v>0</v>
      </c>
      <c r="G221" s="117">
        <v>0</v>
      </c>
      <c r="H221" s="117">
        <v>0</v>
      </c>
      <c r="I221" s="78">
        <f>SUM(E221+F221)</f>
        <v>1362.9</v>
      </c>
    </row>
    <row r="222" spans="1:9" ht="30" customHeight="1">
      <c r="A222" s="47"/>
      <c r="B222" s="4" t="s">
        <v>496</v>
      </c>
      <c r="C222" s="77" t="s">
        <v>497</v>
      </c>
      <c r="D222" s="77"/>
      <c r="E222" s="15">
        <f>SUM(E223)</f>
        <v>2223.1</v>
      </c>
      <c r="F222" s="117">
        <f>SUM(G222+H222)</f>
        <v>0</v>
      </c>
      <c r="G222" s="117">
        <f>SUM(G223)</f>
        <v>0</v>
      </c>
      <c r="H222" s="117">
        <f>SUM(H223)</f>
        <v>0</v>
      </c>
      <c r="I222" s="78">
        <f>SUM(E222+F222)</f>
        <v>2223.1</v>
      </c>
    </row>
    <row r="223" spans="1:9" ht="29.25" customHeight="1">
      <c r="A223" s="47"/>
      <c r="B223" s="24" t="s">
        <v>493</v>
      </c>
      <c r="C223" s="77" t="s">
        <v>497</v>
      </c>
      <c r="D223" s="77" t="s">
        <v>263</v>
      </c>
      <c r="E223" s="15">
        <v>2223.1</v>
      </c>
      <c r="F223" s="117">
        <f>SUM(G223+H223)</f>
        <v>0</v>
      </c>
      <c r="G223" s="117">
        <v>0</v>
      </c>
      <c r="H223" s="117">
        <v>0</v>
      </c>
      <c r="I223" s="78">
        <f>SUM(E223+F223)</f>
        <v>2223.1</v>
      </c>
    </row>
    <row r="224" spans="1:9" ht="12.75">
      <c r="A224" s="41">
        <v>19</v>
      </c>
      <c r="B224" s="10" t="s">
        <v>498</v>
      </c>
      <c r="C224" s="74" t="s">
        <v>499</v>
      </c>
      <c r="D224" s="74"/>
      <c r="E224" s="11">
        <f aca="true" t="shared" si="16" ref="E224:I225">SUM(E225)</f>
        <v>887.5</v>
      </c>
      <c r="F224" s="125">
        <f t="shared" si="16"/>
        <v>0</v>
      </c>
      <c r="G224" s="125">
        <f t="shared" si="16"/>
        <v>0</v>
      </c>
      <c r="H224" s="125">
        <f t="shared" si="16"/>
        <v>0</v>
      </c>
      <c r="I224" s="11">
        <f t="shared" si="16"/>
        <v>887.5</v>
      </c>
    </row>
    <row r="225" spans="1:9" ht="12.75">
      <c r="A225" s="47"/>
      <c r="B225" s="24" t="s">
        <v>500</v>
      </c>
      <c r="C225" s="77" t="s">
        <v>501</v>
      </c>
      <c r="D225" s="77"/>
      <c r="E225" s="15">
        <f t="shared" si="16"/>
        <v>887.5</v>
      </c>
      <c r="F225" s="115">
        <f t="shared" si="16"/>
        <v>0</v>
      </c>
      <c r="G225" s="115">
        <f t="shared" si="16"/>
        <v>0</v>
      </c>
      <c r="H225" s="115">
        <f t="shared" si="16"/>
        <v>0</v>
      </c>
      <c r="I225" s="15">
        <f t="shared" si="16"/>
        <v>887.5</v>
      </c>
    </row>
    <row r="226" spans="1:9" ht="12.75">
      <c r="A226" s="47"/>
      <c r="B226" s="24" t="s">
        <v>502</v>
      </c>
      <c r="C226" s="77" t="s">
        <v>503</v>
      </c>
      <c r="D226" s="77"/>
      <c r="E226" s="15">
        <f>SUM(E227)</f>
        <v>887.5</v>
      </c>
      <c r="F226" s="115">
        <f>SUM(F227)</f>
        <v>0</v>
      </c>
      <c r="G226" s="115">
        <f>SUM(G227)</f>
        <v>0</v>
      </c>
      <c r="H226" s="115">
        <f>SUM(H227)</f>
        <v>0</v>
      </c>
      <c r="I226" s="78">
        <f>SUM(E226+F226)</f>
        <v>887.5</v>
      </c>
    </row>
    <row r="227" spans="1:9" ht="12.75">
      <c r="A227" s="47"/>
      <c r="B227" s="24" t="s">
        <v>243</v>
      </c>
      <c r="C227" s="77" t="s">
        <v>503</v>
      </c>
      <c r="D227" s="77" t="s">
        <v>244</v>
      </c>
      <c r="E227" s="15">
        <v>887.5</v>
      </c>
      <c r="F227" s="117">
        <f>SUM(G227+H227)</f>
        <v>0</v>
      </c>
      <c r="G227" s="117">
        <v>0</v>
      </c>
      <c r="H227" s="117">
        <v>0</v>
      </c>
      <c r="I227" s="78">
        <f>SUM(E227+F227)</f>
        <v>887.5</v>
      </c>
    </row>
    <row r="228" spans="1:9" ht="12.75">
      <c r="A228" s="47"/>
      <c r="B228" s="24"/>
      <c r="C228" s="77"/>
      <c r="D228" s="77"/>
      <c r="E228" s="15"/>
      <c r="F228" s="78"/>
      <c r="G228" s="78"/>
      <c r="H228" s="78"/>
      <c r="I228" s="78"/>
    </row>
    <row r="229" spans="1:9" ht="12.75">
      <c r="A229" s="47"/>
      <c r="B229" s="24"/>
      <c r="C229" s="77"/>
      <c r="D229" s="77"/>
      <c r="E229" s="15"/>
      <c r="F229" s="78"/>
      <c r="G229" s="78"/>
      <c r="H229" s="78"/>
      <c r="I229" s="78"/>
    </row>
    <row r="230" spans="1:9" ht="10.5" customHeight="1" hidden="1">
      <c r="A230" s="126"/>
      <c r="B230" s="85"/>
      <c r="C230" s="126"/>
      <c r="D230" s="127"/>
      <c r="E230" s="126"/>
      <c r="F230" s="128"/>
      <c r="G230" s="129"/>
      <c r="H230" s="129"/>
      <c r="I230" s="128"/>
    </row>
    <row r="231" spans="1:9" ht="12.75" customHeight="1">
      <c r="A231" s="89" t="s">
        <v>139</v>
      </c>
      <c r="B231" s="89"/>
      <c r="C231" s="89"/>
      <c r="D231" s="130"/>
      <c r="E231" s="99"/>
      <c r="F231" s="131"/>
      <c r="G231" s="131"/>
      <c r="H231" s="131"/>
      <c r="I231" s="131"/>
    </row>
    <row r="232" spans="1:9" ht="12.75">
      <c r="A232" s="95" t="s">
        <v>504</v>
      </c>
      <c r="B232" s="95"/>
      <c r="C232" s="92"/>
      <c r="D232" s="130"/>
      <c r="E232" s="99"/>
      <c r="F232" s="131"/>
      <c r="G232" s="131"/>
      <c r="H232" s="131"/>
      <c r="I232" s="131"/>
    </row>
    <row r="233" spans="1:9" ht="18.75" customHeight="1">
      <c r="A233" s="95" t="s">
        <v>505</v>
      </c>
      <c r="B233" s="95"/>
      <c r="C233" s="95"/>
      <c r="D233" s="95"/>
      <c r="E233" s="95"/>
      <c r="F233" s="95"/>
      <c r="G233" s="95"/>
      <c r="H233" s="95"/>
      <c r="I233" s="95"/>
    </row>
    <row r="234" ht="12.75">
      <c r="A234" s="132"/>
    </row>
    <row r="235" ht="12.75">
      <c r="A235" s="132"/>
    </row>
    <row r="236" ht="12.75">
      <c r="A236" s="132"/>
    </row>
    <row r="237" ht="12.75">
      <c r="A237" s="132"/>
    </row>
    <row r="238" ht="12.75">
      <c r="A238" s="132"/>
    </row>
    <row r="239" ht="12.75">
      <c r="A239" s="132"/>
    </row>
    <row r="240" ht="12.75">
      <c r="A240" s="132"/>
    </row>
    <row r="241" ht="12.75">
      <c r="A241" s="132"/>
    </row>
    <row r="242" ht="12.75">
      <c r="A242" s="132"/>
    </row>
    <row r="243" ht="12.75">
      <c r="A243" s="132"/>
    </row>
    <row r="244" ht="12.75">
      <c r="A244" s="132"/>
    </row>
    <row r="245" ht="12.75">
      <c r="A245" s="132"/>
    </row>
    <row r="246" ht="12.75">
      <c r="A246" s="132"/>
    </row>
  </sheetData>
  <sheetProtection selectLockedCells="1" selectUnlockedCells="1"/>
  <mergeCells count="16">
    <mergeCell ref="B1:I1"/>
    <mergeCell ref="B2:I2"/>
    <mergeCell ref="B3:I3"/>
    <mergeCell ref="B4:I4"/>
    <mergeCell ref="B5:I5"/>
    <mergeCell ref="B7:I7"/>
    <mergeCell ref="B8:I8"/>
    <mergeCell ref="B9:I9"/>
    <mergeCell ref="B10:I10"/>
    <mergeCell ref="B11:I11"/>
    <mergeCell ref="A13:I13"/>
    <mergeCell ref="A15:I15"/>
    <mergeCell ref="C16:I16"/>
    <mergeCell ref="A231:B231"/>
    <mergeCell ref="A232:B232"/>
    <mergeCell ref="A233:I233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O383"/>
  <sheetViews>
    <sheetView view="pageBreakPreview" zoomScale="87" zoomScaleSheetLayoutView="87" workbookViewId="0" topLeftCell="A25">
      <selection activeCell="A7" sqref="A7"/>
    </sheetView>
  </sheetViews>
  <sheetFormatPr defaultColWidth="9.00390625" defaultRowHeight="12.75"/>
  <cols>
    <col min="1" max="1" width="4.00390625" style="61" customWidth="1"/>
    <col min="2" max="2" width="49.625" style="61" customWidth="1"/>
    <col min="3" max="3" width="3.75390625" style="61" customWidth="1"/>
    <col min="4" max="4" width="4.00390625" style="61" customWidth="1"/>
    <col min="5" max="5" width="10.25390625" style="61" customWidth="1"/>
    <col min="6" max="6" width="4.25390625" style="61" customWidth="1"/>
    <col min="7" max="9" width="0" style="61" hidden="1" customWidth="1"/>
    <col min="10" max="10" width="0.12890625" style="61" customWidth="1"/>
    <col min="11" max="11" width="10.00390625" style="61" customWidth="1"/>
    <col min="12" max="14" width="0" style="61" hidden="1" customWidth="1"/>
    <col min="15" max="15" width="9.875" style="61" customWidth="1"/>
    <col min="16" max="16" width="11.125" style="61" customWidth="1"/>
    <col min="17" max="16384" width="9.125" style="61" customWidth="1"/>
  </cols>
  <sheetData>
    <row r="1" spans="2:11" ht="16.5" customHeight="1">
      <c r="B1" s="62" t="s">
        <v>153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6.5" customHeight="1"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6.5" customHeight="1">
      <c r="B3" s="33" t="s">
        <v>2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6.5" customHeight="1">
      <c r="B4" s="33" t="s">
        <v>3</v>
      </c>
      <c r="C4" s="33"/>
      <c r="D4" s="33"/>
      <c r="E4" s="33"/>
      <c r="F4" s="33"/>
      <c r="G4" s="33"/>
      <c r="H4" s="33"/>
      <c r="I4" s="33"/>
      <c r="J4" s="33"/>
      <c r="K4" s="33"/>
    </row>
    <row r="5" spans="2:11" ht="16.5" customHeight="1">
      <c r="B5" s="33" t="s">
        <v>506</v>
      </c>
      <c r="C5" s="33"/>
      <c r="D5" s="33"/>
      <c r="E5" s="33"/>
      <c r="F5" s="33"/>
      <c r="G5" s="33"/>
      <c r="H5" s="33"/>
      <c r="I5" s="33"/>
      <c r="J5" s="33"/>
      <c r="K5" s="33"/>
    </row>
    <row r="6" ht="16.5" customHeight="1"/>
    <row r="7" ht="16.5" customHeight="1"/>
    <row r="8" spans="1:11" ht="16.5" customHeight="1">
      <c r="A8" s="63"/>
      <c r="B8" s="62" t="s">
        <v>507</v>
      </c>
      <c r="C8" s="62"/>
      <c r="D8" s="62"/>
      <c r="E8" s="62"/>
      <c r="F8" s="62"/>
      <c r="G8" s="62"/>
      <c r="H8" s="62"/>
      <c r="I8" s="62"/>
      <c r="J8" s="62"/>
      <c r="K8" s="62"/>
    </row>
    <row r="9" spans="1:11" ht="16.5" customHeight="1">
      <c r="A9" s="63"/>
      <c r="B9" s="33" t="s">
        <v>1</v>
      </c>
      <c r="C9" s="33"/>
      <c r="D9" s="33"/>
      <c r="E9" s="33"/>
      <c r="F9" s="33"/>
      <c r="G9" s="33"/>
      <c r="H9" s="33"/>
      <c r="I9" s="33"/>
      <c r="J9" s="33"/>
      <c r="K9" s="33"/>
    </row>
    <row r="10" spans="1:11" ht="16.5" customHeight="1">
      <c r="A10" s="63"/>
      <c r="B10" s="33" t="s">
        <v>2</v>
      </c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6.5" customHeight="1">
      <c r="A11" s="63"/>
      <c r="B11" s="33" t="s">
        <v>3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16.5" customHeight="1">
      <c r="A12" s="63"/>
      <c r="B12" s="33" t="s">
        <v>508</v>
      </c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5.25" customHeight="1">
      <c r="A13" s="63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s="67" customFormat="1" ht="7.5" customHeigh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</row>
    <row r="15" spans="1:14" s="134" customFormat="1" ht="35.25" customHeight="1">
      <c r="A15" s="66" t="s">
        <v>509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N15" s="134" t="s">
        <v>510</v>
      </c>
    </row>
    <row r="16" spans="1:15" s="134" customFormat="1" ht="4.5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35"/>
      <c r="M16" s="135"/>
      <c r="N16" s="135"/>
      <c r="O16" s="135"/>
    </row>
    <row r="17" spans="1:11" s="35" customFormat="1" ht="14.25" customHeight="1">
      <c r="A17" s="63"/>
      <c r="B17" s="63"/>
      <c r="C17" s="63"/>
      <c r="D17" s="63"/>
      <c r="E17" s="69" t="s">
        <v>8</v>
      </c>
      <c r="F17" s="69"/>
      <c r="G17" s="69"/>
      <c r="H17" s="69"/>
      <c r="I17" s="69"/>
      <c r="J17" s="69"/>
      <c r="K17" s="69"/>
    </row>
    <row r="18" spans="1:15" s="70" customFormat="1" ht="33.75" customHeight="1">
      <c r="A18" s="39" t="s">
        <v>156</v>
      </c>
      <c r="B18" s="39" t="s">
        <v>157</v>
      </c>
      <c r="C18" s="39" t="s">
        <v>158</v>
      </c>
      <c r="D18" s="39" t="s">
        <v>159</v>
      </c>
      <c r="E18" s="39" t="s">
        <v>223</v>
      </c>
      <c r="F18" s="39" t="s">
        <v>511</v>
      </c>
      <c r="G18" s="39" t="s">
        <v>225</v>
      </c>
      <c r="H18" s="39" t="s">
        <v>226</v>
      </c>
      <c r="I18" s="39" t="s">
        <v>227</v>
      </c>
      <c r="J18" s="39" t="s">
        <v>512</v>
      </c>
      <c r="K18" s="39" t="s">
        <v>12</v>
      </c>
      <c r="M18" s="136"/>
      <c r="O18" s="137"/>
    </row>
    <row r="19" spans="1:15" ht="12.75">
      <c r="A19" s="10"/>
      <c r="B19" s="10" t="s">
        <v>229</v>
      </c>
      <c r="C19" s="41"/>
      <c r="D19" s="41"/>
      <c r="E19" s="41"/>
      <c r="F19" s="41"/>
      <c r="G19" s="11">
        <f>SUM(G21+G77+G104+G147+G182+G188+G210+G233+G245)</f>
        <v>223034.8</v>
      </c>
      <c r="H19" s="11">
        <f>SUM(H21+H77+H104+H147+H182+H188+H210+H233+H245)</f>
        <v>-128.8</v>
      </c>
      <c r="I19" s="11">
        <f>SUM(I21+I77+I104+I147+I182+I188+I210+I233+I245)</f>
        <v>0</v>
      </c>
      <c r="J19" s="11">
        <f>SUM(J21+J77+J104+J147+J182+J188+J210+J233+J245)</f>
        <v>-128.8</v>
      </c>
      <c r="K19" s="11">
        <f>SUM(K21+K77+K104+K147+K182+K188+K210+K233+K245)</f>
        <v>222905.99999999994</v>
      </c>
      <c r="O19" s="63"/>
    </row>
    <row r="20" spans="1:15" ht="14.25" customHeight="1">
      <c r="A20" s="10"/>
      <c r="B20" s="24" t="s">
        <v>513</v>
      </c>
      <c r="C20" s="41"/>
      <c r="D20" s="41"/>
      <c r="E20" s="41"/>
      <c r="F20" s="41"/>
      <c r="G20" s="11"/>
      <c r="H20" s="71"/>
      <c r="I20" s="71"/>
      <c r="J20" s="71"/>
      <c r="K20" s="71"/>
      <c r="O20" s="63"/>
    </row>
    <row r="21" spans="1:15" ht="12.75">
      <c r="A21" s="10" t="s">
        <v>165</v>
      </c>
      <c r="B21" s="10" t="s">
        <v>166</v>
      </c>
      <c r="C21" s="74" t="s">
        <v>167</v>
      </c>
      <c r="D21" s="74"/>
      <c r="E21" s="74"/>
      <c r="F21" s="74"/>
      <c r="G21" s="11">
        <f>SUM(G22+G27+G37+G45+G41)</f>
        <v>47149.200000000004</v>
      </c>
      <c r="H21" s="11">
        <f>SUM(H22+H27+H37+H45+H41)</f>
        <v>0</v>
      </c>
      <c r="I21" s="11">
        <f>SUM(I22+I27+I37+I45+I41)</f>
        <v>0</v>
      </c>
      <c r="J21" s="11">
        <f>SUM(J22+J27+J37+J45+J41)</f>
        <v>0</v>
      </c>
      <c r="K21" s="11">
        <f>SUM(K22+K27+K37+K45+K41)</f>
        <v>47149.200000000004</v>
      </c>
      <c r="O21" s="63"/>
    </row>
    <row r="22" spans="1:15" ht="12.75">
      <c r="A22" s="24"/>
      <c r="B22" s="24" t="s">
        <v>168</v>
      </c>
      <c r="C22" s="77" t="s">
        <v>167</v>
      </c>
      <c r="D22" s="77" t="s">
        <v>169</v>
      </c>
      <c r="E22" s="77"/>
      <c r="F22" s="77"/>
      <c r="G22" s="15">
        <f>G23</f>
        <v>1135.6</v>
      </c>
      <c r="H22" s="78">
        <f>SUM(I22+J22)</f>
        <v>0</v>
      </c>
      <c r="I22" s="78">
        <f>SUM(I23)</f>
        <v>0</v>
      </c>
      <c r="J22" s="78"/>
      <c r="K22" s="78">
        <f>SUM(G22+H22)</f>
        <v>1135.6</v>
      </c>
      <c r="O22" s="63"/>
    </row>
    <row r="23" spans="1:15" ht="12.75">
      <c r="A23" s="24"/>
      <c r="B23" s="24" t="s">
        <v>230</v>
      </c>
      <c r="C23" s="77" t="s">
        <v>167</v>
      </c>
      <c r="D23" s="77" t="s">
        <v>169</v>
      </c>
      <c r="E23" s="77" t="s">
        <v>231</v>
      </c>
      <c r="F23" s="77"/>
      <c r="G23" s="15">
        <f>G24</f>
        <v>1135.6</v>
      </c>
      <c r="H23" s="78">
        <f>SUM(I23+J23)</f>
        <v>0</v>
      </c>
      <c r="I23" s="78">
        <f>SUM(I24)</f>
        <v>0</v>
      </c>
      <c r="J23" s="78"/>
      <c r="K23" s="78">
        <f>SUM(G23+H23)</f>
        <v>1135.6</v>
      </c>
      <c r="O23" s="63"/>
    </row>
    <row r="24" spans="1:15" ht="12.75">
      <c r="A24" s="24"/>
      <c r="B24" s="24" t="s">
        <v>232</v>
      </c>
      <c r="C24" s="77" t="s">
        <v>167</v>
      </c>
      <c r="D24" s="77" t="s">
        <v>169</v>
      </c>
      <c r="E24" s="77" t="s">
        <v>233</v>
      </c>
      <c r="F24" s="77"/>
      <c r="G24" s="15">
        <f>SUM(G26)</f>
        <v>1135.6</v>
      </c>
      <c r="H24" s="78">
        <f>SUM(I24+J24)</f>
        <v>0</v>
      </c>
      <c r="I24" s="78">
        <f>SUM(I26)</f>
        <v>0</v>
      </c>
      <c r="J24" s="78">
        <f>SUM(J25)</f>
        <v>0</v>
      </c>
      <c r="K24" s="78">
        <f>SUM(G24+H24)</f>
        <v>1135.6</v>
      </c>
      <c r="O24" s="63"/>
    </row>
    <row r="25" spans="1:15" ht="12.75">
      <c r="A25" s="24"/>
      <c r="B25" s="24" t="s">
        <v>234</v>
      </c>
      <c r="C25" s="77" t="s">
        <v>167</v>
      </c>
      <c r="D25" s="77" t="s">
        <v>169</v>
      </c>
      <c r="E25" s="77" t="s">
        <v>235</v>
      </c>
      <c r="F25" s="77"/>
      <c r="G25" s="15">
        <f>SUM(G26)</f>
        <v>1135.6</v>
      </c>
      <c r="H25" s="15">
        <f>SUM(H26)</f>
        <v>0</v>
      </c>
      <c r="I25" s="15">
        <f>SUM(I26)</f>
        <v>0</v>
      </c>
      <c r="J25" s="15">
        <f>SUM(J26)</f>
        <v>0</v>
      </c>
      <c r="K25" s="15">
        <f>SUM(K26)</f>
        <v>1135.6</v>
      </c>
      <c r="O25" s="63"/>
    </row>
    <row r="26" spans="1:15" ht="78" customHeight="1">
      <c r="A26" s="24"/>
      <c r="B26" s="24" t="s">
        <v>236</v>
      </c>
      <c r="C26" s="77" t="s">
        <v>167</v>
      </c>
      <c r="D26" s="77" t="s">
        <v>169</v>
      </c>
      <c r="E26" s="77" t="s">
        <v>235</v>
      </c>
      <c r="F26" s="77" t="s">
        <v>237</v>
      </c>
      <c r="G26" s="15">
        <v>1135.6</v>
      </c>
      <c r="H26" s="78">
        <f>SUM(I26+J26)</f>
        <v>0</v>
      </c>
      <c r="I26" s="78">
        <v>0</v>
      </c>
      <c r="J26" s="78">
        <v>0</v>
      </c>
      <c r="K26" s="78">
        <f>SUM(G26+H26)</f>
        <v>1135.6</v>
      </c>
      <c r="O26" s="63"/>
    </row>
    <row r="27" spans="1:15" ht="62.25" customHeight="1">
      <c r="A27" s="24"/>
      <c r="B27" s="24" t="s">
        <v>170</v>
      </c>
      <c r="C27" s="77" t="s">
        <v>167</v>
      </c>
      <c r="D27" s="77" t="s">
        <v>171</v>
      </c>
      <c r="E27" s="77"/>
      <c r="F27" s="77"/>
      <c r="G27" s="15">
        <f>G28</f>
        <v>17321.4</v>
      </c>
      <c r="H27" s="78">
        <f>SUM(I27+J27)</f>
        <v>0</v>
      </c>
      <c r="I27" s="78">
        <f>SUM(I28)</f>
        <v>0</v>
      </c>
      <c r="J27" s="78">
        <f>SUM(J28)</f>
        <v>0</v>
      </c>
      <c r="K27" s="78">
        <f>SUM(G27+H27)</f>
        <v>17321.4</v>
      </c>
      <c r="O27" s="63"/>
    </row>
    <row r="28" spans="1:15" ht="12.75">
      <c r="A28" s="24"/>
      <c r="B28" s="24" t="s">
        <v>238</v>
      </c>
      <c r="C28" s="77" t="s">
        <v>167</v>
      </c>
      <c r="D28" s="77" t="s">
        <v>171</v>
      </c>
      <c r="E28" s="77" t="s">
        <v>239</v>
      </c>
      <c r="F28" s="77"/>
      <c r="G28" s="15">
        <f>SUM(G29+G34)</f>
        <v>17321.4</v>
      </c>
      <c r="H28" s="15">
        <f>SUM(H29+H34)</f>
        <v>0</v>
      </c>
      <c r="I28" s="15">
        <f>SUM(I29+I34)</f>
        <v>0</v>
      </c>
      <c r="J28" s="15">
        <f>SUM(J29+J34)</f>
        <v>0</v>
      </c>
      <c r="K28" s="15">
        <f>SUM(K29+K34)</f>
        <v>17321.4</v>
      </c>
      <c r="O28" s="63"/>
    </row>
    <row r="29" spans="1:15" ht="12.75">
      <c r="A29" s="24"/>
      <c r="B29" s="24" t="s">
        <v>514</v>
      </c>
      <c r="C29" s="77" t="s">
        <v>167</v>
      </c>
      <c r="D29" s="77" t="s">
        <v>171</v>
      </c>
      <c r="E29" s="77" t="s">
        <v>241</v>
      </c>
      <c r="F29" s="77"/>
      <c r="G29" s="15">
        <f>SUM(G31+G32+G33)</f>
        <v>17308.4</v>
      </c>
      <c r="H29" s="78">
        <f>SUM(I29+J29)</f>
        <v>0</v>
      </c>
      <c r="I29" s="78">
        <f>SUM(I30)</f>
        <v>0</v>
      </c>
      <c r="J29" s="78">
        <f>SUM(J31)</f>
        <v>0</v>
      </c>
      <c r="K29" s="78">
        <f>SUM(G29+H29)</f>
        <v>17308.4</v>
      </c>
      <c r="O29" s="63"/>
    </row>
    <row r="30" spans="1:15" ht="12.75">
      <c r="A30" s="24"/>
      <c r="B30" s="24" t="s">
        <v>234</v>
      </c>
      <c r="C30" s="77" t="s">
        <v>167</v>
      </c>
      <c r="D30" s="77" t="s">
        <v>171</v>
      </c>
      <c r="E30" s="77" t="s">
        <v>242</v>
      </c>
      <c r="F30" s="77"/>
      <c r="G30" s="15">
        <f>SUM(G31+G32+G33)</f>
        <v>17308.4</v>
      </c>
      <c r="H30" s="15">
        <f>SUM(H31+H32+H33)</f>
        <v>0</v>
      </c>
      <c r="I30" s="15">
        <f>SUM(I31+I32+I33)</f>
        <v>0</v>
      </c>
      <c r="J30" s="15">
        <f>SUM(J31+J32+J33)</f>
        <v>0</v>
      </c>
      <c r="K30" s="15">
        <f>SUM(K31+K32+K33)</f>
        <v>17308.4</v>
      </c>
      <c r="O30" s="63"/>
    </row>
    <row r="31" spans="1:15" ht="81" customHeight="1">
      <c r="A31" s="24"/>
      <c r="B31" s="24" t="s">
        <v>236</v>
      </c>
      <c r="C31" s="77" t="s">
        <v>167</v>
      </c>
      <c r="D31" s="77" t="s">
        <v>171</v>
      </c>
      <c r="E31" s="77" t="s">
        <v>242</v>
      </c>
      <c r="F31" s="77" t="s">
        <v>237</v>
      </c>
      <c r="G31" s="15">
        <v>15029.3</v>
      </c>
      <c r="H31" s="78">
        <f>SUM(I31+J31)</f>
        <v>0</v>
      </c>
      <c r="I31" s="78">
        <v>0</v>
      </c>
      <c r="J31" s="78">
        <v>0</v>
      </c>
      <c r="K31" s="78">
        <f>SUM(G31+H31)</f>
        <v>15029.3</v>
      </c>
      <c r="O31" s="63"/>
    </row>
    <row r="32" spans="1:15" ht="12.75">
      <c r="A32" s="24"/>
      <c r="B32" s="24" t="s">
        <v>243</v>
      </c>
      <c r="C32" s="77" t="s">
        <v>167</v>
      </c>
      <c r="D32" s="77" t="s">
        <v>171</v>
      </c>
      <c r="E32" s="77" t="s">
        <v>242</v>
      </c>
      <c r="F32" s="77" t="s">
        <v>244</v>
      </c>
      <c r="G32" s="15">
        <v>2160.4</v>
      </c>
      <c r="H32" s="78">
        <f>SUM(I32+J32)</f>
        <v>0</v>
      </c>
      <c r="I32" s="78">
        <v>0</v>
      </c>
      <c r="J32" s="78"/>
      <c r="K32" s="78">
        <f>SUM(G32+H32)</f>
        <v>2160.4</v>
      </c>
      <c r="O32" s="63"/>
    </row>
    <row r="33" spans="1:15" ht="15" customHeight="1">
      <c r="A33" s="24"/>
      <c r="B33" s="24" t="s">
        <v>245</v>
      </c>
      <c r="C33" s="77" t="s">
        <v>167</v>
      </c>
      <c r="D33" s="77" t="s">
        <v>171</v>
      </c>
      <c r="E33" s="77" t="s">
        <v>242</v>
      </c>
      <c r="F33" s="77" t="s">
        <v>246</v>
      </c>
      <c r="G33" s="15">
        <v>118.7</v>
      </c>
      <c r="H33" s="78">
        <f>SUM(I33+J33)</f>
        <v>0</v>
      </c>
      <c r="I33" s="78">
        <v>0</v>
      </c>
      <c r="J33" s="78"/>
      <c r="K33" s="78">
        <f>SUM(G33+H33)</f>
        <v>118.7</v>
      </c>
      <c r="O33" s="63"/>
    </row>
    <row r="34" spans="1:15" ht="16.5" customHeight="1">
      <c r="A34" s="24"/>
      <c r="B34" s="24" t="s">
        <v>247</v>
      </c>
      <c r="C34" s="77" t="s">
        <v>167</v>
      </c>
      <c r="D34" s="77" t="s">
        <v>171</v>
      </c>
      <c r="E34" s="77" t="s">
        <v>248</v>
      </c>
      <c r="F34" s="77"/>
      <c r="G34" s="15">
        <f aca="true" t="shared" si="0" ref="G34:K35">SUM(G35)</f>
        <v>13</v>
      </c>
      <c r="H34" s="15">
        <f t="shared" si="0"/>
        <v>0</v>
      </c>
      <c r="I34" s="15">
        <f t="shared" si="0"/>
        <v>0</v>
      </c>
      <c r="J34" s="15">
        <f t="shared" si="0"/>
        <v>0</v>
      </c>
      <c r="K34" s="15">
        <f t="shared" si="0"/>
        <v>13</v>
      </c>
      <c r="O34" s="63"/>
    </row>
    <row r="35" spans="1:15" ht="60.75" customHeight="1">
      <c r="A35" s="24"/>
      <c r="B35" s="24" t="s">
        <v>249</v>
      </c>
      <c r="C35" s="77" t="s">
        <v>167</v>
      </c>
      <c r="D35" s="77" t="s">
        <v>171</v>
      </c>
      <c r="E35" s="77" t="s">
        <v>250</v>
      </c>
      <c r="F35" s="77"/>
      <c r="G35" s="15">
        <f t="shared" si="0"/>
        <v>13</v>
      </c>
      <c r="H35" s="15">
        <f t="shared" si="0"/>
        <v>0</v>
      </c>
      <c r="I35" s="15">
        <f t="shared" si="0"/>
        <v>0</v>
      </c>
      <c r="J35" s="15">
        <f t="shared" si="0"/>
        <v>0</v>
      </c>
      <c r="K35" s="15">
        <f t="shared" si="0"/>
        <v>13</v>
      </c>
      <c r="O35" s="63"/>
    </row>
    <row r="36" spans="1:15" ht="12.75">
      <c r="A36" s="24"/>
      <c r="B36" s="24" t="s">
        <v>243</v>
      </c>
      <c r="C36" s="77" t="s">
        <v>167</v>
      </c>
      <c r="D36" s="77" t="s">
        <v>171</v>
      </c>
      <c r="E36" s="77" t="s">
        <v>250</v>
      </c>
      <c r="F36" s="77" t="s">
        <v>244</v>
      </c>
      <c r="G36" s="15">
        <v>13</v>
      </c>
      <c r="H36" s="78">
        <f>SUM(I36+J36)</f>
        <v>0</v>
      </c>
      <c r="I36" s="78"/>
      <c r="J36" s="78">
        <v>0</v>
      </c>
      <c r="K36" s="78">
        <v>13</v>
      </c>
      <c r="O36" s="63"/>
    </row>
    <row r="37" spans="1:15" ht="12.75">
      <c r="A37" s="24"/>
      <c r="B37" s="24" t="s">
        <v>172</v>
      </c>
      <c r="C37" s="77" t="s">
        <v>167</v>
      </c>
      <c r="D37" s="77" t="s">
        <v>173</v>
      </c>
      <c r="E37" s="77"/>
      <c r="F37" s="77"/>
      <c r="G37" s="15">
        <f>SUM(G38)</f>
        <v>887.5</v>
      </c>
      <c r="H37" s="78">
        <f>SUM(I37+J37)</f>
        <v>0</v>
      </c>
      <c r="I37" s="78">
        <f aca="true" t="shared" si="1" ref="I37:J39">SUM(I38)</f>
        <v>0</v>
      </c>
      <c r="J37" s="78">
        <f t="shared" si="1"/>
        <v>0</v>
      </c>
      <c r="K37" s="78">
        <f>SUM(G37+H37)</f>
        <v>887.5</v>
      </c>
      <c r="O37" s="63"/>
    </row>
    <row r="38" spans="1:15" ht="12.75">
      <c r="A38" s="24"/>
      <c r="B38" s="24" t="s">
        <v>515</v>
      </c>
      <c r="C38" s="77" t="s">
        <v>167</v>
      </c>
      <c r="D38" s="77" t="s">
        <v>173</v>
      </c>
      <c r="E38" s="77" t="s">
        <v>253</v>
      </c>
      <c r="F38" s="77"/>
      <c r="G38" s="15">
        <f>SUM(G39)</f>
        <v>887.5</v>
      </c>
      <c r="H38" s="15">
        <f>SUM(H39)</f>
        <v>0</v>
      </c>
      <c r="I38" s="15">
        <f t="shared" si="1"/>
        <v>0</v>
      </c>
      <c r="J38" s="15">
        <f t="shared" si="1"/>
        <v>0</v>
      </c>
      <c r="K38" s="15">
        <f>SUM(K39)</f>
        <v>887.5</v>
      </c>
      <c r="O38" s="63"/>
    </row>
    <row r="39" spans="1:15" ht="12.75">
      <c r="A39" s="24"/>
      <c r="B39" s="24" t="s">
        <v>234</v>
      </c>
      <c r="C39" s="77" t="s">
        <v>167</v>
      </c>
      <c r="D39" s="77" t="s">
        <v>173</v>
      </c>
      <c r="E39" s="77" t="s">
        <v>254</v>
      </c>
      <c r="F39" s="77"/>
      <c r="G39" s="15">
        <f>SUM(G40)</f>
        <v>887.5</v>
      </c>
      <c r="H39" s="15">
        <f>SUM(H40)</f>
        <v>0</v>
      </c>
      <c r="I39" s="15">
        <f t="shared" si="1"/>
        <v>0</v>
      </c>
      <c r="J39" s="15">
        <f t="shared" si="1"/>
        <v>0</v>
      </c>
      <c r="K39" s="15">
        <f>SUM(K40)</f>
        <v>887.5</v>
      </c>
      <c r="O39" s="63"/>
    </row>
    <row r="40" spans="1:15" ht="15" customHeight="1">
      <c r="A40" s="24"/>
      <c r="B40" s="81" t="s">
        <v>255</v>
      </c>
      <c r="C40" s="77" t="s">
        <v>167</v>
      </c>
      <c r="D40" s="77" t="s">
        <v>173</v>
      </c>
      <c r="E40" s="47" t="s">
        <v>254</v>
      </c>
      <c r="F40" s="77" t="s">
        <v>256</v>
      </c>
      <c r="G40" s="15">
        <v>887.5</v>
      </c>
      <c r="H40" s="78">
        <f>SUM(I40)</f>
        <v>0</v>
      </c>
      <c r="I40" s="78">
        <v>0</v>
      </c>
      <c r="J40" s="78"/>
      <c r="K40" s="78">
        <f>SUM(G40+H40)</f>
        <v>887.5</v>
      </c>
      <c r="O40" s="63"/>
    </row>
    <row r="41" spans="1:15" ht="29.25" customHeight="1">
      <c r="A41" s="24"/>
      <c r="B41" s="79" t="s">
        <v>174</v>
      </c>
      <c r="C41" s="77" t="s">
        <v>167</v>
      </c>
      <c r="D41" s="77" t="s">
        <v>175</v>
      </c>
      <c r="E41" s="47"/>
      <c r="F41" s="77"/>
      <c r="G41" s="15">
        <f>G42</f>
        <v>2151.9</v>
      </c>
      <c r="H41" s="78">
        <f>SUM(I41+J41)</f>
        <v>0</v>
      </c>
      <c r="I41" s="78">
        <f>SUM(I42)</f>
        <v>0</v>
      </c>
      <c r="J41" s="78"/>
      <c r="K41" s="78">
        <f>SUM(G41+H41)</f>
        <v>2151.9</v>
      </c>
      <c r="O41" s="63"/>
    </row>
    <row r="42" spans="1:15" ht="30.75" customHeight="1">
      <c r="A42" s="24"/>
      <c r="B42" s="24" t="s">
        <v>257</v>
      </c>
      <c r="C42" s="77" t="s">
        <v>167</v>
      </c>
      <c r="D42" s="77" t="s">
        <v>175</v>
      </c>
      <c r="E42" s="47" t="s">
        <v>258</v>
      </c>
      <c r="F42" s="77"/>
      <c r="G42" s="15">
        <f>SUM(G44)</f>
        <v>2151.9</v>
      </c>
      <c r="H42" s="78">
        <f>SUM(I42+J42)</f>
        <v>0</v>
      </c>
      <c r="I42" s="78">
        <f>SUM(I44)</f>
        <v>0</v>
      </c>
      <c r="J42" s="78"/>
      <c r="K42" s="78">
        <f>SUM(G42+H42)</f>
        <v>2151.9</v>
      </c>
      <c r="O42" s="63"/>
    </row>
    <row r="43" spans="1:15" ht="33.75" customHeight="1">
      <c r="A43" s="24"/>
      <c r="B43" s="24" t="s">
        <v>234</v>
      </c>
      <c r="C43" s="77" t="s">
        <v>167</v>
      </c>
      <c r="D43" s="77" t="s">
        <v>175</v>
      </c>
      <c r="E43" s="47" t="s">
        <v>259</v>
      </c>
      <c r="F43" s="77"/>
      <c r="G43" s="15">
        <f>SUM(G44)</f>
        <v>2151.9</v>
      </c>
      <c r="H43" s="15">
        <f>SUM(H44)</f>
        <v>0</v>
      </c>
      <c r="I43" s="15">
        <f>SUM(I44)</f>
        <v>0</v>
      </c>
      <c r="J43" s="15">
        <f>SUM(J44)</f>
        <v>0</v>
      </c>
      <c r="K43" s="15">
        <f>SUM(K44)</f>
        <v>2151.9</v>
      </c>
      <c r="O43" s="63"/>
    </row>
    <row r="44" spans="1:15" ht="31.5" customHeight="1">
      <c r="A44" s="24"/>
      <c r="B44" s="24" t="s">
        <v>243</v>
      </c>
      <c r="C44" s="77" t="s">
        <v>167</v>
      </c>
      <c r="D44" s="77" t="s">
        <v>175</v>
      </c>
      <c r="E44" s="47" t="s">
        <v>259</v>
      </c>
      <c r="F44" s="77" t="s">
        <v>244</v>
      </c>
      <c r="G44" s="15">
        <v>2151.9</v>
      </c>
      <c r="H44" s="78">
        <f>SUM(I44+J44)</f>
        <v>0</v>
      </c>
      <c r="I44" s="78">
        <v>0</v>
      </c>
      <c r="J44" s="78"/>
      <c r="K44" s="78">
        <f>SUM(G44+H44)</f>
        <v>2151.9</v>
      </c>
      <c r="O44" s="63"/>
    </row>
    <row r="45" spans="1:11" ht="12.75">
      <c r="A45" s="24"/>
      <c r="B45" s="24" t="s">
        <v>176</v>
      </c>
      <c r="C45" s="77" t="s">
        <v>167</v>
      </c>
      <c r="D45" s="77" t="s">
        <v>177</v>
      </c>
      <c r="E45" s="77"/>
      <c r="F45" s="77"/>
      <c r="G45" s="15">
        <f>SUM(G46+G58+G67)</f>
        <v>25652.8</v>
      </c>
      <c r="H45" s="15">
        <f>SUM(H46+H58+H67)</f>
        <v>0</v>
      </c>
      <c r="I45" s="15">
        <f>SUM(I46+I58+I67)</f>
        <v>0</v>
      </c>
      <c r="J45" s="15">
        <f>SUM(J46+J58+J67)</f>
        <v>0</v>
      </c>
      <c r="K45" s="15">
        <f>SUM(K46+K58+K67)</f>
        <v>25652.8</v>
      </c>
    </row>
    <row r="46" spans="1:14" ht="12.75">
      <c r="A46" s="24"/>
      <c r="B46" s="24" t="s">
        <v>238</v>
      </c>
      <c r="C46" s="77" t="s">
        <v>167</v>
      </c>
      <c r="D46" s="77" t="s">
        <v>177</v>
      </c>
      <c r="E46" s="77" t="s">
        <v>239</v>
      </c>
      <c r="F46" s="77"/>
      <c r="G46" s="15">
        <f aca="true" t="shared" si="2" ref="G46:N46">SUM(G47+G50+G55)</f>
        <v>21538.3</v>
      </c>
      <c r="H46" s="15">
        <f>SUM(H47+H50+H55)</f>
        <v>0</v>
      </c>
      <c r="I46" s="15">
        <f t="shared" si="2"/>
        <v>0</v>
      </c>
      <c r="J46" s="15">
        <f t="shared" si="2"/>
        <v>0</v>
      </c>
      <c r="K46" s="15">
        <f t="shared" si="2"/>
        <v>21538.3</v>
      </c>
      <c r="L46" s="15">
        <f t="shared" si="2"/>
        <v>0</v>
      </c>
      <c r="M46" s="15">
        <f t="shared" si="2"/>
        <v>0</v>
      </c>
      <c r="N46" s="15">
        <f t="shared" si="2"/>
        <v>0</v>
      </c>
    </row>
    <row r="47" spans="1:11" ht="12.75">
      <c r="A47" s="24"/>
      <c r="B47" s="24" t="s">
        <v>257</v>
      </c>
      <c r="C47" s="77" t="s">
        <v>167</v>
      </c>
      <c r="D47" s="77" t="s">
        <v>177</v>
      </c>
      <c r="E47" s="77" t="s">
        <v>258</v>
      </c>
      <c r="F47" s="77"/>
      <c r="G47" s="15">
        <f>SUM(G48)</f>
        <v>1644</v>
      </c>
      <c r="H47" s="78"/>
      <c r="I47" s="78"/>
      <c r="J47" s="78"/>
      <c r="K47" s="78">
        <f aca="true" t="shared" si="3" ref="K47:K54">SUM(G47+H47)</f>
        <v>1644</v>
      </c>
    </row>
    <row r="48" spans="1:11" ht="12.75">
      <c r="A48" s="24"/>
      <c r="B48" s="24" t="s">
        <v>260</v>
      </c>
      <c r="C48" s="77" t="s">
        <v>167</v>
      </c>
      <c r="D48" s="77" t="s">
        <v>177</v>
      </c>
      <c r="E48" s="77" t="s">
        <v>261</v>
      </c>
      <c r="F48" s="77"/>
      <c r="G48" s="15">
        <f>G49</f>
        <v>1644</v>
      </c>
      <c r="H48" s="78">
        <f>SUM(I48:J48)</f>
        <v>0</v>
      </c>
      <c r="I48" s="78"/>
      <c r="J48" s="78"/>
      <c r="K48" s="78">
        <f t="shared" si="3"/>
        <v>1644</v>
      </c>
    </row>
    <row r="49" spans="1:11" ht="12.75">
      <c r="A49" s="24"/>
      <c r="B49" s="24" t="s">
        <v>262</v>
      </c>
      <c r="C49" s="77" t="s">
        <v>167</v>
      </c>
      <c r="D49" s="77" t="s">
        <v>177</v>
      </c>
      <c r="E49" s="77" t="s">
        <v>261</v>
      </c>
      <c r="F49" s="77" t="s">
        <v>263</v>
      </c>
      <c r="G49" s="15">
        <v>1644</v>
      </c>
      <c r="H49" s="78">
        <f>SUM(I49+J49)</f>
        <v>0</v>
      </c>
      <c r="I49" s="78">
        <v>0</v>
      </c>
      <c r="J49" s="78">
        <v>0</v>
      </c>
      <c r="K49" s="78">
        <f t="shared" si="3"/>
        <v>1644</v>
      </c>
    </row>
    <row r="50" spans="1:11" ht="46.5" customHeight="1">
      <c r="A50" s="24"/>
      <c r="B50" s="24" t="s">
        <v>264</v>
      </c>
      <c r="C50" s="77" t="s">
        <v>167</v>
      </c>
      <c r="D50" s="77" t="s">
        <v>177</v>
      </c>
      <c r="E50" s="77" t="s">
        <v>265</v>
      </c>
      <c r="F50" s="77"/>
      <c r="G50" s="15">
        <f>SUM(G51)</f>
        <v>17999.6</v>
      </c>
      <c r="H50" s="78">
        <f>SUM(I50+J50)</f>
        <v>0</v>
      </c>
      <c r="I50" s="78">
        <f>SUM(I51)</f>
        <v>0</v>
      </c>
      <c r="J50" s="78">
        <f>SUM(J51)</f>
        <v>0</v>
      </c>
      <c r="K50" s="78">
        <f t="shared" si="3"/>
        <v>17999.6</v>
      </c>
    </row>
    <row r="51" spans="1:11" ht="12.75">
      <c r="A51" s="24"/>
      <c r="B51" s="24" t="s">
        <v>266</v>
      </c>
      <c r="C51" s="77" t="s">
        <v>167</v>
      </c>
      <c r="D51" s="77" t="s">
        <v>177</v>
      </c>
      <c r="E51" s="77" t="s">
        <v>267</v>
      </c>
      <c r="F51" s="77"/>
      <c r="G51" s="15">
        <f>SUM(G52+G53+G54)</f>
        <v>17999.6</v>
      </c>
      <c r="H51" s="15">
        <f>SUM(H52+H53+H54)</f>
        <v>0</v>
      </c>
      <c r="I51" s="15">
        <f>SUM(I52+I53+I54)</f>
        <v>0</v>
      </c>
      <c r="J51" s="15">
        <f>SUM(J52+J53+J54)</f>
        <v>0</v>
      </c>
      <c r="K51" s="15">
        <f t="shared" si="3"/>
        <v>17999.6</v>
      </c>
    </row>
    <row r="52" spans="1:11" ht="83.25" customHeight="1">
      <c r="A52" s="24"/>
      <c r="B52" s="24" t="s">
        <v>236</v>
      </c>
      <c r="C52" s="77" t="s">
        <v>167</v>
      </c>
      <c r="D52" s="77" t="s">
        <v>177</v>
      </c>
      <c r="E52" s="77" t="s">
        <v>267</v>
      </c>
      <c r="F52" s="77" t="s">
        <v>237</v>
      </c>
      <c r="G52" s="15">
        <v>15504.5</v>
      </c>
      <c r="H52" s="78">
        <f>SUM(I52)</f>
        <v>0</v>
      </c>
      <c r="I52" s="78">
        <v>0</v>
      </c>
      <c r="J52" s="78"/>
      <c r="K52" s="78">
        <f t="shared" si="3"/>
        <v>15504.5</v>
      </c>
    </row>
    <row r="53" spans="1:11" ht="12.75">
      <c r="A53" s="24"/>
      <c r="B53" s="24" t="s">
        <v>243</v>
      </c>
      <c r="C53" s="77" t="s">
        <v>167</v>
      </c>
      <c r="D53" s="77" t="s">
        <v>177</v>
      </c>
      <c r="E53" s="77" t="s">
        <v>267</v>
      </c>
      <c r="F53" s="77" t="s">
        <v>244</v>
      </c>
      <c r="G53" s="15">
        <v>2489.1</v>
      </c>
      <c r="H53" s="78">
        <f>SUM(I53+J53)</f>
        <v>0</v>
      </c>
      <c r="I53" s="78">
        <v>0</v>
      </c>
      <c r="J53" s="78"/>
      <c r="K53" s="78">
        <f>SUM(G53+H53)</f>
        <v>2489.1</v>
      </c>
    </row>
    <row r="54" spans="1:11" ht="16.5" customHeight="1">
      <c r="A54" s="24"/>
      <c r="B54" s="24" t="s">
        <v>245</v>
      </c>
      <c r="C54" s="77" t="s">
        <v>167</v>
      </c>
      <c r="D54" s="77" t="s">
        <v>177</v>
      </c>
      <c r="E54" s="77" t="s">
        <v>267</v>
      </c>
      <c r="F54" s="77" t="s">
        <v>246</v>
      </c>
      <c r="G54" s="15">
        <v>6</v>
      </c>
      <c r="H54" s="78">
        <f>SUM(I54+J54)</f>
        <v>0</v>
      </c>
      <c r="I54" s="78">
        <v>0</v>
      </c>
      <c r="J54" s="78"/>
      <c r="K54" s="78">
        <f t="shared" si="3"/>
        <v>6</v>
      </c>
    </row>
    <row r="55" spans="1:11" ht="62.25" customHeight="1">
      <c r="A55" s="24"/>
      <c r="B55" s="24" t="s">
        <v>268</v>
      </c>
      <c r="C55" s="77" t="s">
        <v>167</v>
      </c>
      <c r="D55" s="77" t="s">
        <v>177</v>
      </c>
      <c r="E55" s="77" t="s">
        <v>269</v>
      </c>
      <c r="F55" s="77"/>
      <c r="G55" s="15">
        <f>SUM(G56)</f>
        <v>1894.7</v>
      </c>
      <c r="H55" s="78">
        <f aca="true" t="shared" si="4" ref="H55:K56">SUM(H56)</f>
        <v>0</v>
      </c>
      <c r="I55" s="78">
        <f t="shared" si="4"/>
        <v>0</v>
      </c>
      <c r="J55" s="78">
        <f t="shared" si="4"/>
        <v>0</v>
      </c>
      <c r="K55" s="78">
        <f t="shared" si="4"/>
        <v>1894.7</v>
      </c>
    </row>
    <row r="56" spans="1:11" ht="92.25" customHeight="1">
      <c r="A56" s="24"/>
      <c r="B56" s="24" t="s">
        <v>270</v>
      </c>
      <c r="C56" s="77" t="s">
        <v>167</v>
      </c>
      <c r="D56" s="77" t="s">
        <v>177</v>
      </c>
      <c r="E56" s="77" t="s">
        <v>271</v>
      </c>
      <c r="F56" s="77"/>
      <c r="G56" s="15">
        <f>SUM(G57)</f>
        <v>1894.7</v>
      </c>
      <c r="H56" s="15">
        <f t="shared" si="4"/>
        <v>0</v>
      </c>
      <c r="I56" s="15">
        <f t="shared" si="4"/>
        <v>0</v>
      </c>
      <c r="J56" s="15">
        <f t="shared" si="4"/>
        <v>0</v>
      </c>
      <c r="K56" s="15">
        <f t="shared" si="4"/>
        <v>1894.7</v>
      </c>
    </row>
    <row r="57" spans="1:11" ht="32.25" customHeight="1">
      <c r="A57" s="24"/>
      <c r="B57" s="24" t="s">
        <v>243</v>
      </c>
      <c r="C57" s="77" t="s">
        <v>167</v>
      </c>
      <c r="D57" s="77" t="s">
        <v>177</v>
      </c>
      <c r="E57" s="77" t="s">
        <v>271</v>
      </c>
      <c r="F57" s="77" t="s">
        <v>244</v>
      </c>
      <c r="G57" s="15">
        <v>1894.7</v>
      </c>
      <c r="H57" s="78">
        <f>SUM(I57+J57)</f>
        <v>0</v>
      </c>
      <c r="I57" s="78">
        <v>0</v>
      </c>
      <c r="J57" s="78"/>
      <c r="K57" s="78">
        <f>SUM(G57+H57)</f>
        <v>1894.7</v>
      </c>
    </row>
    <row r="58" spans="1:11" ht="12.75">
      <c r="A58" s="24"/>
      <c r="B58" s="24" t="s">
        <v>516</v>
      </c>
      <c r="C58" s="77" t="s">
        <v>167</v>
      </c>
      <c r="D58" s="77" t="s">
        <v>177</v>
      </c>
      <c r="E58" s="77" t="s">
        <v>273</v>
      </c>
      <c r="F58" s="77"/>
      <c r="G58" s="15">
        <f>SUM(G59+G64)</f>
        <v>3664.5</v>
      </c>
      <c r="H58" s="15">
        <f>SUM(H59+H64)</f>
        <v>0</v>
      </c>
      <c r="I58" s="15">
        <f>SUM(I59+I64)</f>
        <v>0</v>
      </c>
      <c r="J58" s="15">
        <f>SUM(J59+J64)</f>
        <v>0</v>
      </c>
      <c r="K58" s="15">
        <f>SUM(K59+K64)</f>
        <v>3664.5</v>
      </c>
    </row>
    <row r="59" spans="1:11" ht="12.75">
      <c r="A59" s="24"/>
      <c r="B59" s="24" t="s">
        <v>274</v>
      </c>
      <c r="C59" s="77" t="s">
        <v>167</v>
      </c>
      <c r="D59" s="77" t="s">
        <v>177</v>
      </c>
      <c r="E59" s="77" t="s">
        <v>275</v>
      </c>
      <c r="F59" s="77"/>
      <c r="G59" s="15">
        <f>SUM(G60)</f>
        <v>3120.7999999999997</v>
      </c>
      <c r="H59" s="78">
        <f>SUM(I59)</f>
        <v>0</v>
      </c>
      <c r="I59" s="78">
        <f>SUM(I60)</f>
        <v>0</v>
      </c>
      <c r="J59" s="78"/>
      <c r="K59" s="78">
        <f>SUM(G59+H59)</f>
        <v>3120.7999999999997</v>
      </c>
    </row>
    <row r="60" spans="1:11" ht="48" customHeight="1">
      <c r="A60" s="24"/>
      <c r="B60" s="24" t="s">
        <v>517</v>
      </c>
      <c r="C60" s="77" t="s">
        <v>167</v>
      </c>
      <c r="D60" s="77" t="s">
        <v>177</v>
      </c>
      <c r="E60" s="77" t="s">
        <v>277</v>
      </c>
      <c r="F60" s="77"/>
      <c r="G60" s="15">
        <f>SUM(G61+G62+G63)</f>
        <v>3120.7999999999997</v>
      </c>
      <c r="H60" s="78">
        <f>SUM(I60)</f>
        <v>0</v>
      </c>
      <c r="I60" s="78">
        <f>SUM(I61+I62+I63)</f>
        <v>0</v>
      </c>
      <c r="J60" s="78"/>
      <c r="K60" s="78">
        <f>SUM(G60+H60)</f>
        <v>3120.7999999999997</v>
      </c>
    </row>
    <row r="61" spans="1:11" ht="30" customHeight="1">
      <c r="A61" s="24"/>
      <c r="B61" s="24" t="s">
        <v>243</v>
      </c>
      <c r="C61" s="77" t="s">
        <v>167</v>
      </c>
      <c r="D61" s="77" t="s">
        <v>177</v>
      </c>
      <c r="E61" s="77" t="s">
        <v>278</v>
      </c>
      <c r="F61" s="77" t="s">
        <v>244</v>
      </c>
      <c r="G61" s="15">
        <v>2912.2</v>
      </c>
      <c r="H61" s="78">
        <f>SUM(I61)</f>
        <v>0</v>
      </c>
      <c r="I61" s="78">
        <v>0</v>
      </c>
      <c r="J61" s="78"/>
      <c r="K61" s="78">
        <f>SUM(G61+H61)</f>
        <v>2912.2</v>
      </c>
    </row>
    <row r="62" spans="1:11" ht="0.75" customHeight="1">
      <c r="A62" s="24"/>
      <c r="B62" s="24" t="s">
        <v>279</v>
      </c>
      <c r="C62" s="77" t="s">
        <v>167</v>
      </c>
      <c r="D62" s="77" t="s">
        <v>177</v>
      </c>
      <c r="E62" s="77" t="s">
        <v>278</v>
      </c>
      <c r="F62" s="77" t="s">
        <v>280</v>
      </c>
      <c r="G62" s="15">
        <v>0</v>
      </c>
      <c r="H62" s="78">
        <f>SUM(I62)</f>
        <v>0</v>
      </c>
      <c r="I62" s="78">
        <v>0</v>
      </c>
      <c r="J62" s="78"/>
      <c r="K62" s="78">
        <f>SUM(G62+H62)</f>
        <v>0</v>
      </c>
    </row>
    <row r="63" spans="1:11" ht="15.75" customHeight="1">
      <c r="A63" s="24"/>
      <c r="B63" s="24" t="s">
        <v>245</v>
      </c>
      <c r="C63" s="77" t="s">
        <v>167</v>
      </c>
      <c r="D63" s="77" t="s">
        <v>177</v>
      </c>
      <c r="E63" s="77" t="s">
        <v>277</v>
      </c>
      <c r="F63" s="77" t="s">
        <v>246</v>
      </c>
      <c r="G63" s="15">
        <v>208.6</v>
      </c>
      <c r="H63" s="78">
        <f>SUM(I63+J63)</f>
        <v>0</v>
      </c>
      <c r="I63" s="78">
        <v>0</v>
      </c>
      <c r="J63" s="78"/>
      <c r="K63" s="78">
        <f>SUM(G63+H63)</f>
        <v>208.6</v>
      </c>
    </row>
    <row r="64" spans="1:11" ht="78" customHeight="1">
      <c r="A64" s="24"/>
      <c r="B64" s="24" t="s">
        <v>281</v>
      </c>
      <c r="C64" s="77" t="s">
        <v>167</v>
      </c>
      <c r="D64" s="77" t="s">
        <v>177</v>
      </c>
      <c r="E64" s="77" t="s">
        <v>282</v>
      </c>
      <c r="F64" s="77"/>
      <c r="G64" s="15">
        <f>SUM(G65)</f>
        <v>543.7</v>
      </c>
      <c r="H64" s="15">
        <f>SUM(H65)</f>
        <v>0</v>
      </c>
      <c r="I64" s="15">
        <f>SUM(I65)</f>
        <v>0</v>
      </c>
      <c r="J64" s="15">
        <f>SUM(J65)</f>
        <v>0</v>
      </c>
      <c r="K64" s="15">
        <f>SUM(K65)</f>
        <v>543.7</v>
      </c>
    </row>
    <row r="65" spans="1:11" ht="48.75" customHeight="1">
      <c r="A65" s="24"/>
      <c r="B65" s="24" t="s">
        <v>283</v>
      </c>
      <c r="C65" s="77" t="s">
        <v>167</v>
      </c>
      <c r="D65" s="77" t="s">
        <v>177</v>
      </c>
      <c r="E65" s="77" t="s">
        <v>284</v>
      </c>
      <c r="F65" s="77"/>
      <c r="G65" s="15">
        <f>SUM(G66)</f>
        <v>543.7</v>
      </c>
      <c r="H65" s="15">
        <f>SUM(H66)</f>
        <v>0</v>
      </c>
      <c r="I65" s="15">
        <f>SUM(I66)</f>
        <v>0</v>
      </c>
      <c r="J65" s="15">
        <f>SUM(J66)</f>
        <v>0</v>
      </c>
      <c r="K65" s="15">
        <f>SUM(G65+H65)</f>
        <v>543.7</v>
      </c>
    </row>
    <row r="66" spans="1:11" ht="12.75">
      <c r="A66" s="24"/>
      <c r="B66" s="24" t="s">
        <v>243</v>
      </c>
      <c r="C66" s="77" t="s">
        <v>167</v>
      </c>
      <c r="D66" s="77" t="s">
        <v>177</v>
      </c>
      <c r="E66" s="77" t="s">
        <v>284</v>
      </c>
      <c r="F66" s="77" t="s">
        <v>244</v>
      </c>
      <c r="G66" s="15">
        <v>543.7</v>
      </c>
      <c r="H66" s="78">
        <f>SUM(I66+J66)</f>
        <v>0</v>
      </c>
      <c r="I66" s="78">
        <v>0</v>
      </c>
      <c r="J66" s="78"/>
      <c r="K66" s="78">
        <f>SUM(G66+H66)</f>
        <v>543.7</v>
      </c>
    </row>
    <row r="67" spans="1:11" ht="12.75">
      <c r="A67" s="24"/>
      <c r="B67" s="24" t="s">
        <v>399</v>
      </c>
      <c r="C67" s="77" t="s">
        <v>167</v>
      </c>
      <c r="D67" s="77" t="s">
        <v>177</v>
      </c>
      <c r="E67" s="77" t="s">
        <v>400</v>
      </c>
      <c r="F67" s="77"/>
      <c r="G67" s="15">
        <f>SUM(G68)</f>
        <v>450</v>
      </c>
      <c r="H67" s="15">
        <f>SUM(H68)</f>
        <v>0</v>
      </c>
      <c r="I67" s="15">
        <f>SUM(I68)</f>
        <v>0</v>
      </c>
      <c r="J67" s="15">
        <f>SUM(J68)</f>
        <v>0</v>
      </c>
      <c r="K67" s="15">
        <f>SUM(K68)</f>
        <v>450</v>
      </c>
    </row>
    <row r="68" spans="1:11" ht="12.75">
      <c r="A68" s="24"/>
      <c r="B68" s="24" t="s">
        <v>401</v>
      </c>
      <c r="C68" s="77" t="s">
        <v>167</v>
      </c>
      <c r="D68" s="77" t="s">
        <v>177</v>
      </c>
      <c r="E68" s="77" t="s">
        <v>518</v>
      </c>
      <c r="F68" s="77"/>
      <c r="G68" s="15">
        <f>SUM(G69+G71+G73+G75)</f>
        <v>450</v>
      </c>
      <c r="H68" s="15">
        <f>SUM(H69+H71+H73+H75)</f>
        <v>0</v>
      </c>
      <c r="I68" s="15">
        <f>SUM(I69+I71+I73+I75)</f>
        <v>0</v>
      </c>
      <c r="J68" s="15">
        <f>SUM(J69+J71+J73+J75)</f>
        <v>0</v>
      </c>
      <c r="K68" s="15">
        <f>SUM(K69+K71+K73+K75)</f>
        <v>450</v>
      </c>
    </row>
    <row r="69" spans="1:11" ht="76.5" customHeight="1">
      <c r="A69" s="24"/>
      <c r="B69" s="24" t="s">
        <v>403</v>
      </c>
      <c r="C69" s="77" t="s">
        <v>167</v>
      </c>
      <c r="D69" s="77" t="s">
        <v>177</v>
      </c>
      <c r="E69" s="77" t="s">
        <v>404</v>
      </c>
      <c r="F69" s="77"/>
      <c r="G69" s="15">
        <f>SUM(G70)</f>
        <v>100</v>
      </c>
      <c r="H69" s="15">
        <f>SUM(H70)</f>
        <v>0</v>
      </c>
      <c r="I69" s="15">
        <f>SUM(I70)</f>
        <v>0</v>
      </c>
      <c r="J69" s="15">
        <f>SUM(J70)</f>
        <v>0</v>
      </c>
      <c r="K69" s="15">
        <f>SUM(K70)</f>
        <v>100</v>
      </c>
    </row>
    <row r="70" spans="1:11" ht="45" customHeight="1">
      <c r="A70" s="24"/>
      <c r="B70" s="4" t="s">
        <v>322</v>
      </c>
      <c r="C70" s="77" t="s">
        <v>167</v>
      </c>
      <c r="D70" s="77" t="s">
        <v>177</v>
      </c>
      <c r="E70" s="77" t="s">
        <v>404</v>
      </c>
      <c r="F70" s="77" t="s">
        <v>323</v>
      </c>
      <c r="G70" s="15">
        <v>100</v>
      </c>
      <c r="H70" s="78">
        <f>SUM(I70)</f>
        <v>0</v>
      </c>
      <c r="I70" s="78">
        <v>0</v>
      </c>
      <c r="J70" s="78"/>
      <c r="K70" s="78">
        <f>SUM(G70+H70)</f>
        <v>100</v>
      </c>
    </row>
    <row r="71" spans="1:11" ht="12.75">
      <c r="A71" s="24"/>
      <c r="B71" s="24" t="s">
        <v>405</v>
      </c>
      <c r="C71" s="77" t="s">
        <v>167</v>
      </c>
      <c r="D71" s="77" t="s">
        <v>177</v>
      </c>
      <c r="E71" s="77" t="s">
        <v>406</v>
      </c>
      <c r="F71" s="77"/>
      <c r="G71" s="15">
        <f>SUM(G72)</f>
        <v>200</v>
      </c>
      <c r="H71" s="15">
        <f>SUM(H72)</f>
        <v>0</v>
      </c>
      <c r="I71" s="15">
        <f>SUM(I72)</f>
        <v>0</v>
      </c>
      <c r="J71" s="15">
        <f>SUM(J72)</f>
        <v>0</v>
      </c>
      <c r="K71" s="15">
        <f>SUM(K72)</f>
        <v>200</v>
      </c>
    </row>
    <row r="72" spans="1:11" ht="48.75" customHeight="1">
      <c r="A72" s="24"/>
      <c r="B72" s="4" t="s">
        <v>322</v>
      </c>
      <c r="C72" s="77" t="s">
        <v>167</v>
      </c>
      <c r="D72" s="77" t="s">
        <v>177</v>
      </c>
      <c r="E72" s="77" t="s">
        <v>406</v>
      </c>
      <c r="F72" s="77" t="s">
        <v>323</v>
      </c>
      <c r="G72" s="15">
        <v>200</v>
      </c>
      <c r="H72" s="78">
        <f>SUM(I72)</f>
        <v>0</v>
      </c>
      <c r="I72" s="78">
        <v>0</v>
      </c>
      <c r="J72" s="78"/>
      <c r="K72" s="78">
        <f>SUM(G72+H72)</f>
        <v>200</v>
      </c>
    </row>
    <row r="73" spans="1:11" ht="12.75">
      <c r="A73" s="24"/>
      <c r="B73" s="4" t="s">
        <v>407</v>
      </c>
      <c r="C73" s="77" t="s">
        <v>167</v>
      </c>
      <c r="D73" s="77" t="s">
        <v>177</v>
      </c>
      <c r="E73" s="77" t="s">
        <v>408</v>
      </c>
      <c r="F73" s="77"/>
      <c r="G73" s="15">
        <f>SUM(G74)</f>
        <v>50</v>
      </c>
      <c r="H73" s="15">
        <f>SUM(H74)</f>
        <v>0</v>
      </c>
      <c r="I73" s="15">
        <f>SUM(I74)</f>
        <v>0</v>
      </c>
      <c r="J73" s="15">
        <f>SUM(J74)</f>
        <v>0</v>
      </c>
      <c r="K73" s="15">
        <f>SUM(K74)</f>
        <v>50</v>
      </c>
    </row>
    <row r="74" spans="1:11" ht="44.25" customHeight="1">
      <c r="A74" s="24"/>
      <c r="B74" s="4" t="s">
        <v>322</v>
      </c>
      <c r="C74" s="77" t="s">
        <v>167</v>
      </c>
      <c r="D74" s="77" t="s">
        <v>177</v>
      </c>
      <c r="E74" s="77" t="s">
        <v>408</v>
      </c>
      <c r="F74" s="77" t="s">
        <v>323</v>
      </c>
      <c r="G74" s="15">
        <v>50</v>
      </c>
      <c r="H74" s="78">
        <f>SUM(I74)</f>
        <v>0</v>
      </c>
      <c r="I74" s="78">
        <v>0</v>
      </c>
      <c r="J74" s="78"/>
      <c r="K74" s="78">
        <f>SUM(G74+H74)</f>
        <v>50</v>
      </c>
    </row>
    <row r="75" spans="1:11" ht="12.75">
      <c r="A75" s="24"/>
      <c r="B75" s="4" t="s">
        <v>519</v>
      </c>
      <c r="C75" s="77" t="s">
        <v>167</v>
      </c>
      <c r="D75" s="77" t="s">
        <v>177</v>
      </c>
      <c r="E75" s="77" t="s">
        <v>410</v>
      </c>
      <c r="F75" s="77"/>
      <c r="G75" s="15">
        <f>SUM(G76)</f>
        <v>100</v>
      </c>
      <c r="H75" s="15">
        <f>SUM(H76)</f>
        <v>0</v>
      </c>
      <c r="I75" s="15">
        <f>SUM(I76)</f>
        <v>0</v>
      </c>
      <c r="J75" s="15">
        <f>SUM(J76)</f>
        <v>0</v>
      </c>
      <c r="K75" s="15">
        <f>SUM(K76)</f>
        <v>100</v>
      </c>
    </row>
    <row r="76" spans="1:11" ht="48" customHeight="1">
      <c r="A76" s="24"/>
      <c r="B76" s="4" t="s">
        <v>322</v>
      </c>
      <c r="C76" s="77" t="s">
        <v>167</v>
      </c>
      <c r="D76" s="77" t="s">
        <v>177</v>
      </c>
      <c r="E76" s="77" t="s">
        <v>410</v>
      </c>
      <c r="F76" s="77" t="s">
        <v>323</v>
      </c>
      <c r="G76" s="15">
        <v>100</v>
      </c>
      <c r="H76" s="78">
        <f>SUM(I76)</f>
        <v>0</v>
      </c>
      <c r="I76" s="78">
        <v>0</v>
      </c>
      <c r="J76" s="78"/>
      <c r="K76" s="78">
        <f>SUM(G76+H76)</f>
        <v>100</v>
      </c>
    </row>
    <row r="77" spans="1:11" ht="12.75">
      <c r="A77" s="10" t="s">
        <v>178</v>
      </c>
      <c r="B77" s="10" t="s">
        <v>179</v>
      </c>
      <c r="C77" s="74" t="s">
        <v>180</v>
      </c>
      <c r="D77" s="74"/>
      <c r="E77" s="74"/>
      <c r="F77" s="74"/>
      <c r="G77" s="11">
        <f>SUM(G78+G88+G93)</f>
        <v>3289.6000000000004</v>
      </c>
      <c r="H77" s="11">
        <f>SUM(H78+H88+H93)</f>
        <v>0</v>
      </c>
      <c r="I77" s="11">
        <f>SUM(I78+I88+I93)</f>
        <v>0</v>
      </c>
      <c r="J77" s="11">
        <f>SUM(J78+J88+J93)</f>
        <v>0</v>
      </c>
      <c r="K77" s="11">
        <f>SUM(K78+K88+K93)</f>
        <v>3289.6000000000004</v>
      </c>
    </row>
    <row r="78" spans="1:11" ht="12.75">
      <c r="A78" s="10"/>
      <c r="B78" s="24" t="s">
        <v>181</v>
      </c>
      <c r="C78" s="77" t="s">
        <v>180</v>
      </c>
      <c r="D78" s="77" t="s">
        <v>182</v>
      </c>
      <c r="E78" s="77"/>
      <c r="F78" s="77"/>
      <c r="G78" s="15">
        <f>SUM(G79)</f>
        <v>2746.8</v>
      </c>
      <c r="H78" s="15">
        <f>SUM(H79)</f>
        <v>0</v>
      </c>
      <c r="I78" s="15">
        <f>SUM(I79)</f>
        <v>0</v>
      </c>
      <c r="J78" s="15">
        <f>SUM(J79)</f>
        <v>0</v>
      </c>
      <c r="K78" s="15">
        <f>SUM(K79)</f>
        <v>2746.8</v>
      </c>
    </row>
    <row r="79" spans="1:11" ht="12.75">
      <c r="A79" s="10"/>
      <c r="B79" s="24" t="s">
        <v>181</v>
      </c>
      <c r="C79" s="77" t="s">
        <v>180</v>
      </c>
      <c r="D79" s="77" t="s">
        <v>182</v>
      </c>
      <c r="E79" s="77" t="s">
        <v>286</v>
      </c>
      <c r="F79" s="77"/>
      <c r="G79" s="15">
        <f>SUM(G80+G85)</f>
        <v>2746.8</v>
      </c>
      <c r="H79" s="15">
        <f>SUM(H80)</f>
        <v>0</v>
      </c>
      <c r="I79" s="15">
        <f>SUM(I80)</f>
        <v>0</v>
      </c>
      <c r="J79" s="15">
        <f>SUM(J80)</f>
        <v>0</v>
      </c>
      <c r="K79" s="15">
        <f>SUM(G79+H79)</f>
        <v>2746.8</v>
      </c>
    </row>
    <row r="80" spans="1:11" ht="12.75">
      <c r="A80" s="24"/>
      <c r="B80" s="24" t="s">
        <v>287</v>
      </c>
      <c r="C80" s="77" t="s">
        <v>180</v>
      </c>
      <c r="D80" s="77" t="s">
        <v>182</v>
      </c>
      <c r="E80" s="77" t="s">
        <v>288</v>
      </c>
      <c r="F80" s="77"/>
      <c r="G80" s="15">
        <f>SUM(G81+G83)</f>
        <v>539.2</v>
      </c>
      <c r="H80" s="15">
        <f>SUM(I80)</f>
        <v>0</v>
      </c>
      <c r="I80" s="15">
        <f>SUM(I81+I83)</f>
        <v>0</v>
      </c>
      <c r="J80" s="15">
        <f>SUM(J81+J83)</f>
        <v>0</v>
      </c>
      <c r="K80" s="78">
        <f aca="true" t="shared" si="5" ref="K80:K87">SUM(G80+H80)</f>
        <v>539.2</v>
      </c>
    </row>
    <row r="81" spans="1:11" ht="12.75">
      <c r="A81" s="24"/>
      <c r="B81" s="24" t="s">
        <v>289</v>
      </c>
      <c r="C81" s="77" t="s">
        <v>180</v>
      </c>
      <c r="D81" s="77" t="s">
        <v>182</v>
      </c>
      <c r="E81" s="77" t="s">
        <v>290</v>
      </c>
      <c r="F81" s="77"/>
      <c r="G81" s="15">
        <f>SUM(G82)</f>
        <v>238.8</v>
      </c>
      <c r="H81" s="15">
        <f>SUM(I81)</f>
        <v>0</v>
      </c>
      <c r="I81" s="78">
        <f>SUM(I82)</f>
        <v>0</v>
      </c>
      <c r="J81" s="78"/>
      <c r="K81" s="78">
        <f t="shared" si="5"/>
        <v>238.8</v>
      </c>
    </row>
    <row r="82" spans="1:11" ht="12.75">
      <c r="A82" s="24"/>
      <c r="B82" s="24" t="s">
        <v>243</v>
      </c>
      <c r="C82" s="77" t="s">
        <v>180</v>
      </c>
      <c r="D82" s="77" t="s">
        <v>182</v>
      </c>
      <c r="E82" s="77" t="s">
        <v>290</v>
      </c>
      <c r="F82" s="77" t="s">
        <v>244</v>
      </c>
      <c r="G82" s="15">
        <v>238.8</v>
      </c>
      <c r="H82" s="15">
        <f>SUM(I82)</f>
        <v>0</v>
      </c>
      <c r="I82" s="78">
        <v>0</v>
      </c>
      <c r="J82" s="78"/>
      <c r="K82" s="78">
        <f t="shared" si="5"/>
        <v>238.8</v>
      </c>
    </row>
    <row r="83" spans="1:11" ht="46.5" customHeight="1">
      <c r="A83" s="24"/>
      <c r="B83" s="24" t="s">
        <v>291</v>
      </c>
      <c r="C83" s="77" t="s">
        <v>180</v>
      </c>
      <c r="D83" s="77" t="s">
        <v>182</v>
      </c>
      <c r="E83" s="77" t="s">
        <v>292</v>
      </c>
      <c r="F83" s="77"/>
      <c r="G83" s="15">
        <f aca="true" t="shared" si="6" ref="G83:J86">SUM(G84)</f>
        <v>300.4</v>
      </c>
      <c r="H83" s="78">
        <f t="shared" si="6"/>
        <v>0</v>
      </c>
      <c r="I83" s="78">
        <f t="shared" si="6"/>
        <v>0</v>
      </c>
      <c r="J83" s="78">
        <f t="shared" si="6"/>
        <v>0</v>
      </c>
      <c r="K83" s="78">
        <f t="shared" si="5"/>
        <v>300.4</v>
      </c>
    </row>
    <row r="84" spans="1:11" ht="12.75">
      <c r="A84" s="24"/>
      <c r="B84" s="24" t="s">
        <v>243</v>
      </c>
      <c r="C84" s="77" t="s">
        <v>180</v>
      </c>
      <c r="D84" s="77" t="s">
        <v>182</v>
      </c>
      <c r="E84" s="77" t="s">
        <v>292</v>
      </c>
      <c r="F84" s="77" t="s">
        <v>244</v>
      </c>
      <c r="G84" s="15">
        <v>300.4</v>
      </c>
      <c r="H84" s="78">
        <f>SUM(I84)</f>
        <v>0</v>
      </c>
      <c r="I84" s="78">
        <v>0</v>
      </c>
      <c r="J84" s="78">
        <f t="shared" si="6"/>
        <v>0</v>
      </c>
      <c r="K84" s="78">
        <f t="shared" si="5"/>
        <v>300.4</v>
      </c>
    </row>
    <row r="85" spans="1:11" ht="17.25" customHeight="1">
      <c r="A85" s="24"/>
      <c r="B85" s="24" t="s">
        <v>293</v>
      </c>
      <c r="C85" s="77" t="s">
        <v>180</v>
      </c>
      <c r="D85" s="77" t="s">
        <v>182</v>
      </c>
      <c r="E85" s="77" t="s">
        <v>294</v>
      </c>
      <c r="F85" s="77"/>
      <c r="G85" s="15">
        <f>SUM(G86)</f>
        <v>2207.6</v>
      </c>
      <c r="H85" s="78">
        <f t="shared" si="6"/>
        <v>0</v>
      </c>
      <c r="I85" s="78">
        <f t="shared" si="6"/>
        <v>0</v>
      </c>
      <c r="J85" s="78">
        <f t="shared" si="6"/>
        <v>0</v>
      </c>
      <c r="K85" s="78">
        <f t="shared" si="5"/>
        <v>2207.6</v>
      </c>
    </row>
    <row r="86" spans="1:11" ht="12.75">
      <c r="A86" s="24"/>
      <c r="B86" s="24" t="s">
        <v>266</v>
      </c>
      <c r="C86" s="77" t="s">
        <v>180</v>
      </c>
      <c r="D86" s="77" t="s">
        <v>182</v>
      </c>
      <c r="E86" s="77" t="s">
        <v>296</v>
      </c>
      <c r="F86" s="77"/>
      <c r="G86" s="15">
        <f>SUM(G87)</f>
        <v>2207.6</v>
      </c>
      <c r="H86" s="78">
        <f t="shared" si="6"/>
        <v>0</v>
      </c>
      <c r="I86" s="78">
        <f t="shared" si="6"/>
        <v>0</v>
      </c>
      <c r="J86" s="78">
        <f t="shared" si="6"/>
        <v>0</v>
      </c>
      <c r="K86" s="78">
        <f t="shared" si="5"/>
        <v>2207.6</v>
      </c>
    </row>
    <row r="87" spans="1:11" ht="16.5" customHeight="1">
      <c r="A87" s="24"/>
      <c r="B87" s="81" t="s">
        <v>255</v>
      </c>
      <c r="C87" s="77" t="s">
        <v>180</v>
      </c>
      <c r="D87" s="77" t="s">
        <v>182</v>
      </c>
      <c r="E87" s="47" t="s">
        <v>296</v>
      </c>
      <c r="F87" s="77" t="s">
        <v>256</v>
      </c>
      <c r="G87" s="15">
        <v>2207.6</v>
      </c>
      <c r="H87" s="78">
        <f>SUM(I87)</f>
        <v>0</v>
      </c>
      <c r="I87" s="78">
        <v>0</v>
      </c>
      <c r="J87" s="78"/>
      <c r="K87" s="78">
        <f t="shared" si="5"/>
        <v>2207.6</v>
      </c>
    </row>
    <row r="88" spans="1:11" ht="12.75">
      <c r="A88" s="24"/>
      <c r="B88" s="24" t="s">
        <v>183</v>
      </c>
      <c r="C88" s="77" t="s">
        <v>180</v>
      </c>
      <c r="D88" s="77" t="s">
        <v>184</v>
      </c>
      <c r="E88" s="77"/>
      <c r="F88" s="77"/>
      <c r="G88" s="15">
        <f>SUM(G89)</f>
        <v>69.8</v>
      </c>
      <c r="H88" s="78">
        <f>SUM(H89)</f>
        <v>0</v>
      </c>
      <c r="I88" s="78">
        <f>SUM(I89)</f>
        <v>0</v>
      </c>
      <c r="J88" s="78">
        <f>SUM(J89)</f>
        <v>0</v>
      </c>
      <c r="K88" s="78">
        <f>SUM(K89)</f>
        <v>69.8</v>
      </c>
    </row>
    <row r="89" spans="1:11" ht="12.75">
      <c r="A89" s="24"/>
      <c r="B89" s="24" t="s">
        <v>297</v>
      </c>
      <c r="C89" s="77" t="s">
        <v>180</v>
      </c>
      <c r="D89" s="77" t="s">
        <v>184</v>
      </c>
      <c r="E89" s="77" t="s">
        <v>298</v>
      </c>
      <c r="F89" s="77"/>
      <c r="G89" s="15">
        <f aca="true" t="shared" si="7" ref="G89:K90">SUM(G91)</f>
        <v>69.8</v>
      </c>
      <c r="H89" s="78">
        <f t="shared" si="7"/>
        <v>0</v>
      </c>
      <c r="I89" s="78">
        <f t="shared" si="7"/>
        <v>0</v>
      </c>
      <c r="J89" s="78">
        <f t="shared" si="7"/>
        <v>0</v>
      </c>
      <c r="K89" s="78">
        <f t="shared" si="7"/>
        <v>69.8</v>
      </c>
    </row>
    <row r="90" spans="1:11" ht="12.75">
      <c r="A90" s="24"/>
      <c r="B90" s="24" t="s">
        <v>299</v>
      </c>
      <c r="C90" s="77" t="s">
        <v>180</v>
      </c>
      <c r="D90" s="77" t="s">
        <v>184</v>
      </c>
      <c r="E90" s="77" t="s">
        <v>300</v>
      </c>
      <c r="F90" s="77"/>
      <c r="G90" s="15">
        <f t="shared" si="7"/>
        <v>69.8</v>
      </c>
      <c r="H90" s="78">
        <f t="shared" si="7"/>
        <v>0</v>
      </c>
      <c r="I90" s="78">
        <f t="shared" si="7"/>
        <v>0</v>
      </c>
      <c r="J90" s="78">
        <f t="shared" si="7"/>
        <v>0</v>
      </c>
      <c r="K90" s="78">
        <f t="shared" si="7"/>
        <v>69.8</v>
      </c>
    </row>
    <row r="91" spans="1:11" ht="12.75">
      <c r="A91" s="24"/>
      <c r="B91" s="24" t="s">
        <v>301</v>
      </c>
      <c r="C91" s="77" t="s">
        <v>180</v>
      </c>
      <c r="D91" s="77" t="s">
        <v>184</v>
      </c>
      <c r="E91" s="77" t="s">
        <v>302</v>
      </c>
      <c r="F91" s="77"/>
      <c r="G91" s="15">
        <f>SUM(G92)</f>
        <v>69.8</v>
      </c>
      <c r="H91" s="15">
        <f>SUM(H92)</f>
        <v>0</v>
      </c>
      <c r="I91" s="15">
        <f>SUM(I92)</f>
        <v>0</v>
      </c>
      <c r="J91" s="15">
        <f>SUM(J92)</f>
        <v>0</v>
      </c>
      <c r="K91" s="15">
        <f>SUM(K92)</f>
        <v>69.8</v>
      </c>
    </row>
    <row r="92" spans="1:11" ht="12.75">
      <c r="A92" s="24"/>
      <c r="B92" s="24" t="s">
        <v>243</v>
      </c>
      <c r="C92" s="77" t="s">
        <v>180</v>
      </c>
      <c r="D92" s="77" t="s">
        <v>184</v>
      </c>
      <c r="E92" s="77" t="s">
        <v>302</v>
      </c>
      <c r="F92" s="77" t="s">
        <v>244</v>
      </c>
      <c r="G92" s="15">
        <v>69.8</v>
      </c>
      <c r="H92" s="78">
        <f>SUM(I92)</f>
        <v>0</v>
      </c>
      <c r="I92" s="78">
        <v>0</v>
      </c>
      <c r="J92" s="78"/>
      <c r="K92" s="78">
        <f>SUM(G92+H92)</f>
        <v>69.8</v>
      </c>
    </row>
    <row r="93" spans="1:11" ht="12.75">
      <c r="A93" s="24"/>
      <c r="B93" s="24" t="s">
        <v>185</v>
      </c>
      <c r="C93" s="77" t="s">
        <v>180</v>
      </c>
      <c r="D93" s="77" t="s">
        <v>186</v>
      </c>
      <c r="E93" s="77"/>
      <c r="F93" s="77"/>
      <c r="G93" s="15">
        <f>SUM(G94)</f>
        <v>473</v>
      </c>
      <c r="H93" s="15">
        <f>SUM(H94)</f>
        <v>0</v>
      </c>
      <c r="I93" s="15">
        <f>SUM(I94)</f>
        <v>0</v>
      </c>
      <c r="J93" s="15">
        <f>SUM(J94)</f>
        <v>0</v>
      </c>
      <c r="K93" s="15">
        <f>SUM(K94)</f>
        <v>473</v>
      </c>
    </row>
    <row r="94" spans="1:11" ht="12.75">
      <c r="A94" s="24"/>
      <c r="B94" s="24" t="s">
        <v>303</v>
      </c>
      <c r="C94" s="77" t="s">
        <v>180</v>
      </c>
      <c r="D94" s="77" t="s">
        <v>186</v>
      </c>
      <c r="E94" s="77" t="s">
        <v>304</v>
      </c>
      <c r="F94" s="77"/>
      <c r="G94" s="15">
        <f>SUM(G95+G98+G101)</f>
        <v>473</v>
      </c>
      <c r="H94" s="15">
        <f>SUM(H95+H98+H101)</f>
        <v>0</v>
      </c>
      <c r="I94" s="15">
        <f>SUM(I95+I98+I101)</f>
        <v>0</v>
      </c>
      <c r="J94" s="15">
        <f>SUM(J95+J98+J101)</f>
        <v>0</v>
      </c>
      <c r="K94" s="15">
        <f>SUM(K95+K98+K101)</f>
        <v>473</v>
      </c>
    </row>
    <row r="95" spans="1:11" ht="12.75">
      <c r="A95" s="138"/>
      <c r="B95" s="24" t="s">
        <v>305</v>
      </c>
      <c r="C95" s="77" t="s">
        <v>180</v>
      </c>
      <c r="D95" s="77" t="s">
        <v>186</v>
      </c>
      <c r="E95" s="77" t="s">
        <v>306</v>
      </c>
      <c r="F95" s="77"/>
      <c r="G95" s="15">
        <f>SUM(G96)</f>
        <v>160</v>
      </c>
      <c r="H95" s="15">
        <f>SUM(H96)</f>
        <v>0</v>
      </c>
      <c r="I95" s="15">
        <f>SUM(I96)</f>
        <v>0</v>
      </c>
      <c r="J95" s="15">
        <f>SUM(J96)</f>
        <v>0</v>
      </c>
      <c r="K95" s="15">
        <f>SUM(K96)</f>
        <v>160</v>
      </c>
    </row>
    <row r="96" spans="1:11" ht="12.75">
      <c r="A96" s="138"/>
      <c r="B96" s="24" t="s">
        <v>307</v>
      </c>
      <c r="C96" s="77" t="s">
        <v>180</v>
      </c>
      <c r="D96" s="77" t="s">
        <v>186</v>
      </c>
      <c r="E96" s="77" t="s">
        <v>308</v>
      </c>
      <c r="F96" s="77"/>
      <c r="G96" s="15">
        <f>SUM(G97)</f>
        <v>160</v>
      </c>
      <c r="H96" s="78">
        <f>SUM(I96+J96)</f>
        <v>0</v>
      </c>
      <c r="I96" s="78">
        <f>SUM(I97)</f>
        <v>0</v>
      </c>
      <c r="J96" s="78"/>
      <c r="K96" s="78">
        <f>SUM(G96+H96)</f>
        <v>160</v>
      </c>
    </row>
    <row r="97" spans="1:11" ht="30.75" customHeight="1">
      <c r="A97" s="138"/>
      <c r="B97" s="24" t="s">
        <v>243</v>
      </c>
      <c r="C97" s="77" t="s">
        <v>180</v>
      </c>
      <c r="D97" s="77" t="s">
        <v>186</v>
      </c>
      <c r="E97" s="77" t="s">
        <v>308</v>
      </c>
      <c r="F97" s="77" t="s">
        <v>244</v>
      </c>
      <c r="G97" s="15">
        <v>160</v>
      </c>
      <c r="H97" s="78">
        <f>SUM(I97+J97)</f>
        <v>0</v>
      </c>
      <c r="I97" s="78">
        <v>0</v>
      </c>
      <c r="J97" s="78"/>
      <c r="K97" s="78">
        <f>SUM(G97+H97)</f>
        <v>160</v>
      </c>
    </row>
    <row r="98" spans="1:11" ht="12.75">
      <c r="A98" s="138"/>
      <c r="B98" s="24" t="s">
        <v>520</v>
      </c>
      <c r="C98" s="77" t="s">
        <v>180</v>
      </c>
      <c r="D98" s="77" t="s">
        <v>186</v>
      </c>
      <c r="E98" s="77" t="s">
        <v>310</v>
      </c>
      <c r="F98" s="77"/>
      <c r="G98" s="15">
        <f>SUM(G99)</f>
        <v>13</v>
      </c>
      <c r="H98" s="15">
        <f>SUM(H99)</f>
        <v>0</v>
      </c>
      <c r="I98" s="15">
        <f>SUM(I99)</f>
        <v>0</v>
      </c>
      <c r="J98" s="15">
        <f>SUM(J99)</f>
        <v>0</v>
      </c>
      <c r="K98" s="15">
        <f>SUM(K99)</f>
        <v>13</v>
      </c>
    </row>
    <row r="99" spans="1:11" ht="12.75">
      <c r="A99" s="138"/>
      <c r="B99" s="24" t="s">
        <v>311</v>
      </c>
      <c r="C99" s="77" t="s">
        <v>180</v>
      </c>
      <c r="D99" s="77" t="s">
        <v>186</v>
      </c>
      <c r="E99" s="77" t="s">
        <v>312</v>
      </c>
      <c r="F99" s="77"/>
      <c r="G99" s="15">
        <f>SUM(G100)</f>
        <v>13</v>
      </c>
      <c r="H99" s="78">
        <f>SUM(I99+J99)</f>
        <v>0</v>
      </c>
      <c r="I99" s="78">
        <f>SUM(I100)</f>
        <v>0</v>
      </c>
      <c r="J99" s="78"/>
      <c r="K99" s="78">
        <f>SUM(G99+H99)</f>
        <v>13</v>
      </c>
    </row>
    <row r="100" spans="1:11" ht="12.75">
      <c r="A100" s="138"/>
      <c r="B100" s="24" t="s">
        <v>243</v>
      </c>
      <c r="C100" s="77" t="s">
        <v>180</v>
      </c>
      <c r="D100" s="77" t="s">
        <v>186</v>
      </c>
      <c r="E100" s="77" t="s">
        <v>312</v>
      </c>
      <c r="F100" s="77" t="s">
        <v>244</v>
      </c>
      <c r="G100" s="15">
        <v>13</v>
      </c>
      <c r="H100" s="78">
        <f>SUM(I100+J100)</f>
        <v>0</v>
      </c>
      <c r="I100" s="78">
        <v>0</v>
      </c>
      <c r="J100" s="78"/>
      <c r="K100" s="78">
        <f>SUM(G100+H100)</f>
        <v>13</v>
      </c>
    </row>
    <row r="101" spans="1:11" ht="29.25" customHeight="1">
      <c r="A101" s="138"/>
      <c r="B101" s="24" t="s">
        <v>521</v>
      </c>
      <c r="C101" s="77" t="s">
        <v>180</v>
      </c>
      <c r="D101" s="77" t="s">
        <v>186</v>
      </c>
      <c r="E101" s="77" t="s">
        <v>314</v>
      </c>
      <c r="F101" s="77"/>
      <c r="G101" s="15">
        <f>SUM(G102)</f>
        <v>300</v>
      </c>
      <c r="H101" s="78">
        <f>SUM(I101+J101)</f>
        <v>0</v>
      </c>
      <c r="I101" s="78">
        <f>SUM(I102)</f>
        <v>0</v>
      </c>
      <c r="J101" s="78"/>
      <c r="K101" s="78">
        <f>SUM(G101+H101)</f>
        <v>300</v>
      </c>
    </row>
    <row r="102" spans="1:11" ht="29.25" customHeight="1">
      <c r="A102" s="138"/>
      <c r="B102" s="24" t="s">
        <v>315</v>
      </c>
      <c r="C102" s="77" t="s">
        <v>180</v>
      </c>
      <c r="D102" s="77" t="s">
        <v>186</v>
      </c>
      <c r="E102" s="77" t="s">
        <v>316</v>
      </c>
      <c r="F102" s="77"/>
      <c r="G102" s="15">
        <f>SUM(G103)</f>
        <v>300</v>
      </c>
      <c r="H102" s="78">
        <f>SUM(I102+J102)</f>
        <v>0</v>
      </c>
      <c r="I102" s="78"/>
      <c r="J102" s="78"/>
      <c r="K102" s="78">
        <f>SUM(G102+H102)</f>
        <v>300</v>
      </c>
    </row>
    <row r="103" spans="1:11" ht="12.75">
      <c r="A103" s="138"/>
      <c r="B103" s="24" t="s">
        <v>243</v>
      </c>
      <c r="C103" s="77" t="s">
        <v>180</v>
      </c>
      <c r="D103" s="77" t="s">
        <v>186</v>
      </c>
      <c r="E103" s="77" t="s">
        <v>316</v>
      </c>
      <c r="F103" s="77" t="s">
        <v>244</v>
      </c>
      <c r="G103" s="15">
        <v>300</v>
      </c>
      <c r="H103" s="78">
        <f>SUM(I103+J103)</f>
        <v>0</v>
      </c>
      <c r="I103" s="78">
        <v>0</v>
      </c>
      <c r="J103" s="78"/>
      <c r="K103" s="78">
        <f>SUM(G103+H103)</f>
        <v>300</v>
      </c>
    </row>
    <row r="104" spans="1:11" ht="12.75">
      <c r="A104" s="10" t="s">
        <v>190</v>
      </c>
      <c r="B104" s="10" t="s">
        <v>187</v>
      </c>
      <c r="C104" s="74" t="s">
        <v>171</v>
      </c>
      <c r="D104" s="77"/>
      <c r="E104" s="74"/>
      <c r="F104" s="77"/>
      <c r="G104" s="11">
        <f>SUM(G110+G126+G105)</f>
        <v>44776.2</v>
      </c>
      <c r="H104" s="11">
        <f>SUM(H110+H126+H105)</f>
        <v>0</v>
      </c>
      <c r="I104" s="11">
        <f>SUM(I110+I126+I105)</f>
        <v>0</v>
      </c>
      <c r="J104" s="11">
        <f>SUM(J110+J126+J105)</f>
        <v>0</v>
      </c>
      <c r="K104" s="11">
        <f>SUM(K110+K126+K105)</f>
        <v>44776.2</v>
      </c>
    </row>
    <row r="105" spans="1:11" ht="12.75">
      <c r="A105" s="10"/>
      <c r="B105" s="24" t="s">
        <v>191</v>
      </c>
      <c r="C105" s="77" t="s">
        <v>171</v>
      </c>
      <c r="D105" s="77" t="s">
        <v>192</v>
      </c>
      <c r="E105" s="77"/>
      <c r="F105" s="77"/>
      <c r="G105" s="15">
        <f>SUM(G106)</f>
        <v>887.5</v>
      </c>
      <c r="H105" s="15">
        <f>SUM(H106)</f>
        <v>0</v>
      </c>
      <c r="I105" s="15">
        <f>SUM(I106)</f>
        <v>0</v>
      </c>
      <c r="J105" s="15">
        <f>SUM(J106)</f>
        <v>0</v>
      </c>
      <c r="K105" s="15">
        <f>SUM(K106)</f>
        <v>887.5</v>
      </c>
    </row>
    <row r="106" spans="1:11" ht="12.75">
      <c r="A106" s="10"/>
      <c r="B106" s="24" t="s">
        <v>498</v>
      </c>
      <c r="C106" s="77" t="s">
        <v>171</v>
      </c>
      <c r="D106" s="77" t="s">
        <v>192</v>
      </c>
      <c r="E106" s="77" t="s">
        <v>499</v>
      </c>
      <c r="F106" s="77"/>
      <c r="G106" s="15">
        <f>SUM(G107)</f>
        <v>887.5</v>
      </c>
      <c r="H106" s="15">
        <f aca="true" t="shared" si="8" ref="H106:K107">SUM(H107)</f>
        <v>0</v>
      </c>
      <c r="I106" s="15">
        <f t="shared" si="8"/>
        <v>0</v>
      </c>
      <c r="J106" s="15">
        <f t="shared" si="8"/>
        <v>0</v>
      </c>
      <c r="K106" s="15">
        <f t="shared" si="8"/>
        <v>887.5</v>
      </c>
    </row>
    <row r="107" spans="1:11" ht="12.75">
      <c r="A107" s="10"/>
      <c r="B107" s="24" t="s">
        <v>500</v>
      </c>
      <c r="C107" s="77" t="s">
        <v>171</v>
      </c>
      <c r="D107" s="77" t="s">
        <v>192</v>
      </c>
      <c r="E107" s="77" t="s">
        <v>501</v>
      </c>
      <c r="F107" s="77"/>
      <c r="G107" s="15">
        <f>SUM(G108)</f>
        <v>887.5</v>
      </c>
      <c r="H107" s="15">
        <f t="shared" si="8"/>
        <v>0</v>
      </c>
      <c r="I107" s="15">
        <f t="shared" si="8"/>
        <v>0</v>
      </c>
      <c r="J107" s="15">
        <f t="shared" si="8"/>
        <v>0</v>
      </c>
      <c r="K107" s="15">
        <f t="shared" si="8"/>
        <v>887.5</v>
      </c>
    </row>
    <row r="108" spans="1:11" ht="12.75">
      <c r="A108" s="10"/>
      <c r="B108" s="24" t="s">
        <v>502</v>
      </c>
      <c r="C108" s="77" t="s">
        <v>171</v>
      </c>
      <c r="D108" s="77" t="s">
        <v>192</v>
      </c>
      <c r="E108" s="77" t="s">
        <v>503</v>
      </c>
      <c r="F108" s="77"/>
      <c r="G108" s="15">
        <f>SUM(G109)</f>
        <v>887.5</v>
      </c>
      <c r="H108" s="15">
        <f>SUM(H109)</f>
        <v>0</v>
      </c>
      <c r="I108" s="15">
        <f>SUM(I109)</f>
        <v>0</v>
      </c>
      <c r="J108" s="15">
        <f>SUM(J109)</f>
        <v>0</v>
      </c>
      <c r="K108" s="78">
        <f>SUM(G108+H108)</f>
        <v>887.5</v>
      </c>
    </row>
    <row r="109" spans="1:11" ht="12.75">
      <c r="A109" s="10"/>
      <c r="B109" s="24" t="s">
        <v>243</v>
      </c>
      <c r="C109" s="77" t="s">
        <v>171</v>
      </c>
      <c r="D109" s="77" t="s">
        <v>192</v>
      </c>
      <c r="E109" s="77" t="s">
        <v>503</v>
      </c>
      <c r="F109" s="77" t="s">
        <v>244</v>
      </c>
      <c r="G109" s="15">
        <v>887.5</v>
      </c>
      <c r="H109" s="78">
        <f>SUM(I109+J109)</f>
        <v>0</v>
      </c>
      <c r="I109" s="78">
        <v>0</v>
      </c>
      <c r="J109" s="78">
        <v>0</v>
      </c>
      <c r="K109" s="78">
        <f>SUM(G109+H109)</f>
        <v>887.5</v>
      </c>
    </row>
    <row r="110" spans="1:11" ht="12.75">
      <c r="A110" s="10"/>
      <c r="B110" s="24" t="s">
        <v>193</v>
      </c>
      <c r="C110" s="77" t="s">
        <v>171</v>
      </c>
      <c r="D110" s="77" t="s">
        <v>182</v>
      </c>
      <c r="E110" s="74"/>
      <c r="F110" s="77"/>
      <c r="G110" s="15">
        <f>SUM(G111)</f>
        <v>41887.6</v>
      </c>
      <c r="H110" s="15">
        <f>SUM(I110+J110)</f>
        <v>0</v>
      </c>
      <c r="I110" s="15">
        <f>SUM(I111)</f>
        <v>0</v>
      </c>
      <c r="J110" s="15">
        <f>SUM(J111)</f>
        <v>0</v>
      </c>
      <c r="K110" s="15">
        <f aca="true" t="shared" si="9" ref="K110:K116">SUM(G110+H110)</f>
        <v>41887.6</v>
      </c>
    </row>
    <row r="111" spans="1:11" ht="50.25" customHeight="1">
      <c r="A111" s="10"/>
      <c r="B111" s="24" t="s">
        <v>522</v>
      </c>
      <c r="C111" s="77" t="s">
        <v>171</v>
      </c>
      <c r="D111" s="77" t="s">
        <v>182</v>
      </c>
      <c r="E111" s="77" t="s">
        <v>318</v>
      </c>
      <c r="F111" s="77"/>
      <c r="G111" s="15">
        <f>SUM(G112+G123)</f>
        <v>41887.6</v>
      </c>
      <c r="H111" s="15">
        <f>SUM(I111)</f>
        <v>0</v>
      </c>
      <c r="I111" s="15">
        <f>SUM(I112+I123)</f>
        <v>0</v>
      </c>
      <c r="J111" s="15">
        <f>SUM(J112+J123)</f>
        <v>0</v>
      </c>
      <c r="K111" s="15">
        <f t="shared" si="9"/>
        <v>41887.6</v>
      </c>
    </row>
    <row r="112" spans="1:11" ht="12.75">
      <c r="A112" s="10"/>
      <c r="B112" s="24" t="s">
        <v>319</v>
      </c>
      <c r="C112" s="77" t="s">
        <v>171</v>
      </c>
      <c r="D112" s="77" t="s">
        <v>182</v>
      </c>
      <c r="E112" s="77" t="s">
        <v>320</v>
      </c>
      <c r="F112" s="77"/>
      <c r="G112" s="15">
        <f>SUM(G113+G115+G117+G119+G121)</f>
        <v>38286.6</v>
      </c>
      <c r="H112" s="15">
        <f>SUM(H113+H115+H117+H119+H121)</f>
        <v>0</v>
      </c>
      <c r="I112" s="15">
        <f>SUM(I113+I115+I117+I119+I121)</f>
        <v>0</v>
      </c>
      <c r="J112" s="15">
        <f>SUM(J113+J115+J117+J119+J121)</f>
        <v>0</v>
      </c>
      <c r="K112" s="15">
        <f>SUM(K113+K115+K117+K119+K121)</f>
        <v>38286.6</v>
      </c>
    </row>
    <row r="113" spans="1:11" ht="12.75">
      <c r="A113" s="10"/>
      <c r="B113" s="24" t="s">
        <v>266</v>
      </c>
      <c r="C113" s="77" t="s">
        <v>171</v>
      </c>
      <c r="D113" s="77" t="s">
        <v>182</v>
      </c>
      <c r="E113" s="77" t="s">
        <v>321</v>
      </c>
      <c r="F113" s="77"/>
      <c r="G113" s="15">
        <f>SUM(G114)</f>
        <v>4000</v>
      </c>
      <c r="H113" s="15">
        <f>SUM(H114)</f>
        <v>0</v>
      </c>
      <c r="I113" s="15">
        <f>SUM(I114)</f>
        <v>0</v>
      </c>
      <c r="J113" s="15">
        <f>SUM(J114)</f>
        <v>0</v>
      </c>
      <c r="K113" s="15">
        <f t="shared" si="9"/>
        <v>4000</v>
      </c>
    </row>
    <row r="114" spans="1:11" ht="12.75">
      <c r="A114" s="10"/>
      <c r="B114" s="81" t="s">
        <v>322</v>
      </c>
      <c r="C114" s="77" t="s">
        <v>171</v>
      </c>
      <c r="D114" s="77" t="s">
        <v>182</v>
      </c>
      <c r="E114" s="77" t="s">
        <v>321</v>
      </c>
      <c r="F114" s="77" t="s">
        <v>323</v>
      </c>
      <c r="G114" s="15">
        <v>4000</v>
      </c>
      <c r="H114" s="78">
        <f>SUM(I114+J114)</f>
        <v>0</v>
      </c>
      <c r="I114" s="78">
        <v>0</v>
      </c>
      <c r="J114" s="78">
        <v>0</v>
      </c>
      <c r="K114" s="78">
        <f t="shared" si="9"/>
        <v>4000</v>
      </c>
    </row>
    <row r="115" spans="1:11" ht="12.75">
      <c r="A115" s="10"/>
      <c r="B115" s="24" t="s">
        <v>324</v>
      </c>
      <c r="C115" s="77" t="s">
        <v>171</v>
      </c>
      <c r="D115" s="77" t="s">
        <v>182</v>
      </c>
      <c r="E115" s="77" t="s">
        <v>325</v>
      </c>
      <c r="F115" s="77"/>
      <c r="G115" s="15">
        <f>SUM(G116)</f>
        <v>13192.4</v>
      </c>
      <c r="H115" s="15">
        <f>SUM(H116)</f>
        <v>0</v>
      </c>
      <c r="I115" s="15">
        <f>SUM(I116)</f>
        <v>0</v>
      </c>
      <c r="J115" s="15">
        <f>SUM(J116)</f>
        <v>0</v>
      </c>
      <c r="K115" s="78">
        <f t="shared" si="9"/>
        <v>13192.4</v>
      </c>
    </row>
    <row r="116" spans="1:11" ht="12.75">
      <c r="A116" s="10"/>
      <c r="B116" s="24" t="s">
        <v>243</v>
      </c>
      <c r="C116" s="77" t="s">
        <v>171</v>
      </c>
      <c r="D116" s="77" t="s">
        <v>182</v>
      </c>
      <c r="E116" s="77" t="s">
        <v>325</v>
      </c>
      <c r="F116" s="77" t="s">
        <v>244</v>
      </c>
      <c r="G116" s="15">
        <v>13192.4</v>
      </c>
      <c r="H116" s="78">
        <f>SUM(I116+J116)</f>
        <v>0</v>
      </c>
      <c r="I116" s="78">
        <v>0</v>
      </c>
      <c r="J116" s="78">
        <v>0</v>
      </c>
      <c r="K116" s="78">
        <f t="shared" si="9"/>
        <v>13192.4</v>
      </c>
    </row>
    <row r="117" spans="1:11" ht="12.75">
      <c r="A117" s="10"/>
      <c r="B117" s="24" t="s">
        <v>326</v>
      </c>
      <c r="C117" s="77" t="s">
        <v>171</v>
      </c>
      <c r="D117" s="77" t="s">
        <v>182</v>
      </c>
      <c r="E117" s="77" t="s">
        <v>327</v>
      </c>
      <c r="F117" s="77"/>
      <c r="G117" s="15">
        <f>SUM(G118)</f>
        <v>14430.5</v>
      </c>
      <c r="H117" s="15">
        <f>SUM(H118)</f>
        <v>0</v>
      </c>
      <c r="I117" s="15">
        <f>SUM(I118)</f>
        <v>0</v>
      </c>
      <c r="J117" s="15">
        <f>SUM(J118)</f>
        <v>0</v>
      </c>
      <c r="K117" s="78">
        <f aca="true" t="shared" si="10" ref="K117:K122">SUM(G117+H117)</f>
        <v>14430.5</v>
      </c>
    </row>
    <row r="118" spans="1:11" ht="12.75">
      <c r="A118" s="10"/>
      <c r="B118" s="24" t="s">
        <v>243</v>
      </c>
      <c r="C118" s="77" t="s">
        <v>171</v>
      </c>
      <c r="D118" s="77" t="s">
        <v>182</v>
      </c>
      <c r="E118" s="77" t="s">
        <v>327</v>
      </c>
      <c r="F118" s="77" t="s">
        <v>244</v>
      </c>
      <c r="G118" s="15">
        <v>14430.5</v>
      </c>
      <c r="H118" s="78">
        <f>SUM(I118+J118)</f>
        <v>0</v>
      </c>
      <c r="I118" s="78">
        <v>0</v>
      </c>
      <c r="J118" s="78">
        <v>0</v>
      </c>
      <c r="K118" s="78">
        <f t="shared" si="10"/>
        <v>14430.5</v>
      </c>
    </row>
    <row r="119" spans="1:11" ht="61.5" customHeight="1">
      <c r="A119" s="10"/>
      <c r="B119" s="24" t="s">
        <v>328</v>
      </c>
      <c r="C119" s="77" t="s">
        <v>171</v>
      </c>
      <c r="D119" s="77" t="s">
        <v>182</v>
      </c>
      <c r="E119" s="77" t="s">
        <v>329</v>
      </c>
      <c r="F119" s="77"/>
      <c r="G119" s="15">
        <f>SUM(G120)</f>
        <v>3152.7</v>
      </c>
      <c r="H119" s="15">
        <f>SUM(H120)</f>
        <v>0</v>
      </c>
      <c r="I119" s="15">
        <f>SUM(I120)</f>
        <v>0</v>
      </c>
      <c r="J119" s="15">
        <f>SUM(J120)</f>
        <v>0</v>
      </c>
      <c r="K119" s="78">
        <f t="shared" si="10"/>
        <v>3152.7</v>
      </c>
    </row>
    <row r="120" spans="1:11" ht="30.75" customHeight="1">
      <c r="A120" s="10"/>
      <c r="B120" s="24" t="s">
        <v>243</v>
      </c>
      <c r="C120" s="77" t="s">
        <v>171</v>
      </c>
      <c r="D120" s="77" t="s">
        <v>182</v>
      </c>
      <c r="E120" s="77" t="s">
        <v>329</v>
      </c>
      <c r="F120" s="77" t="s">
        <v>244</v>
      </c>
      <c r="G120" s="15">
        <v>3152.7</v>
      </c>
      <c r="H120" s="78">
        <f>SUM(I120+J120)</f>
        <v>0</v>
      </c>
      <c r="I120" s="78">
        <v>0</v>
      </c>
      <c r="J120" s="78">
        <v>0</v>
      </c>
      <c r="K120" s="78">
        <f t="shared" si="10"/>
        <v>3152.7</v>
      </c>
    </row>
    <row r="121" spans="1:11" ht="12.75">
      <c r="A121" s="10"/>
      <c r="B121" s="24" t="s">
        <v>330</v>
      </c>
      <c r="C121" s="77" t="s">
        <v>171</v>
      </c>
      <c r="D121" s="77" t="s">
        <v>182</v>
      </c>
      <c r="E121" s="77" t="s">
        <v>331</v>
      </c>
      <c r="F121" s="77"/>
      <c r="G121" s="15">
        <f>SUM(G122)</f>
        <v>3511</v>
      </c>
      <c r="H121" s="15">
        <f>SUM(H122)</f>
        <v>0</v>
      </c>
      <c r="I121" s="15">
        <f>SUM(I122)</f>
        <v>0</v>
      </c>
      <c r="J121" s="15">
        <f>SUM(J122)</f>
        <v>0</v>
      </c>
      <c r="K121" s="78">
        <f t="shared" si="10"/>
        <v>3511</v>
      </c>
    </row>
    <row r="122" spans="1:11" ht="12.75">
      <c r="A122" s="10"/>
      <c r="B122" s="24" t="s">
        <v>243</v>
      </c>
      <c r="C122" s="77" t="s">
        <v>171</v>
      </c>
      <c r="D122" s="77" t="s">
        <v>182</v>
      </c>
      <c r="E122" s="77" t="s">
        <v>331</v>
      </c>
      <c r="F122" s="77" t="s">
        <v>244</v>
      </c>
      <c r="G122" s="15">
        <v>3511</v>
      </c>
      <c r="H122" s="78">
        <f>SUM(I122+J122)</f>
        <v>0</v>
      </c>
      <c r="I122" s="78">
        <v>0</v>
      </c>
      <c r="J122" s="78">
        <v>0</v>
      </c>
      <c r="K122" s="78">
        <f t="shared" si="10"/>
        <v>3511</v>
      </c>
    </row>
    <row r="123" spans="1:11" ht="18.75" customHeight="1">
      <c r="A123" s="10"/>
      <c r="B123" s="24" t="s">
        <v>332</v>
      </c>
      <c r="C123" s="77" t="s">
        <v>171</v>
      </c>
      <c r="D123" s="77" t="s">
        <v>182</v>
      </c>
      <c r="E123" s="77" t="s">
        <v>333</v>
      </c>
      <c r="F123" s="77"/>
      <c r="G123" s="15">
        <f>SUM(G125)</f>
        <v>3601</v>
      </c>
      <c r="H123" s="78">
        <f>SUM(I123+J123)</f>
        <v>0</v>
      </c>
      <c r="I123" s="78">
        <f>SUM(I125)</f>
        <v>0</v>
      </c>
      <c r="J123" s="78">
        <f>SUM(J125)</f>
        <v>0</v>
      </c>
      <c r="K123" s="78">
        <f>SUM(K125)</f>
        <v>3601</v>
      </c>
    </row>
    <row r="124" spans="1:11" ht="12.75">
      <c r="A124" s="10"/>
      <c r="B124" s="24" t="s">
        <v>334</v>
      </c>
      <c r="C124" s="77" t="s">
        <v>171</v>
      </c>
      <c r="D124" s="77" t="s">
        <v>182</v>
      </c>
      <c r="E124" s="77" t="s">
        <v>335</v>
      </c>
      <c r="F124" s="77"/>
      <c r="G124" s="15">
        <f>SUM(G125)</f>
        <v>3601</v>
      </c>
      <c r="H124" s="15">
        <f>SUM(H125)</f>
        <v>0</v>
      </c>
      <c r="I124" s="15">
        <f>SUM(I125)</f>
        <v>0</v>
      </c>
      <c r="J124" s="15">
        <f>SUM(J125)</f>
        <v>0</v>
      </c>
      <c r="K124" s="78">
        <f>SUM(G124+H124)</f>
        <v>3601</v>
      </c>
    </row>
    <row r="125" spans="1:11" ht="12.75">
      <c r="A125" s="10"/>
      <c r="B125" s="24" t="s">
        <v>243</v>
      </c>
      <c r="C125" s="77" t="s">
        <v>171</v>
      </c>
      <c r="D125" s="77" t="s">
        <v>182</v>
      </c>
      <c r="E125" s="77" t="s">
        <v>335</v>
      </c>
      <c r="F125" s="77" t="s">
        <v>244</v>
      </c>
      <c r="G125" s="15">
        <v>3601</v>
      </c>
      <c r="H125" s="78">
        <f>SUM(I125+J125)</f>
        <v>0</v>
      </c>
      <c r="I125" s="78">
        <v>0</v>
      </c>
      <c r="J125" s="78">
        <v>0</v>
      </c>
      <c r="K125" s="78">
        <f>SUM(G125+H125)</f>
        <v>3601</v>
      </c>
    </row>
    <row r="126" spans="1:15" ht="12.75">
      <c r="A126" s="138"/>
      <c r="B126" s="24" t="s">
        <v>188</v>
      </c>
      <c r="C126" s="77" t="s">
        <v>171</v>
      </c>
      <c r="D126" s="77" t="s">
        <v>189</v>
      </c>
      <c r="E126" s="77"/>
      <c r="F126" s="77"/>
      <c r="G126" s="15">
        <f>SUM(G127+G133)</f>
        <v>2001.1</v>
      </c>
      <c r="H126" s="15">
        <f>SUM(H127+H133)</f>
        <v>0</v>
      </c>
      <c r="I126" s="15">
        <f>SUM(I127+I133)</f>
        <v>0</v>
      </c>
      <c r="J126" s="15">
        <f>SUM(J127+J133)</f>
        <v>0</v>
      </c>
      <c r="K126" s="15">
        <f>SUM(G126+H126)</f>
        <v>2001.1</v>
      </c>
      <c r="O126" s="88"/>
    </row>
    <row r="127" spans="1:15" ht="12.75">
      <c r="A127" s="138"/>
      <c r="B127" s="139" t="s">
        <v>344</v>
      </c>
      <c r="C127" s="77" t="s">
        <v>171</v>
      </c>
      <c r="D127" s="77" t="s">
        <v>189</v>
      </c>
      <c r="E127" s="77" t="s">
        <v>345</v>
      </c>
      <c r="F127" s="77"/>
      <c r="G127" s="15">
        <f>SUM(G128)</f>
        <v>40</v>
      </c>
      <c r="H127" s="15">
        <f>SUM(H128)</f>
        <v>0</v>
      </c>
      <c r="I127" s="15">
        <f>SUM(I128)</f>
        <v>0</v>
      </c>
      <c r="J127" s="15">
        <f>SUM(J128)</f>
        <v>0</v>
      </c>
      <c r="K127" s="15">
        <f>SUM(K128)</f>
        <v>40</v>
      </c>
      <c r="O127" s="88"/>
    </row>
    <row r="128" spans="1:11" ht="12.75">
      <c r="A128" s="138"/>
      <c r="B128" s="24" t="s">
        <v>346</v>
      </c>
      <c r="C128" s="77" t="s">
        <v>171</v>
      </c>
      <c r="D128" s="77" t="s">
        <v>189</v>
      </c>
      <c r="E128" s="77" t="s">
        <v>347</v>
      </c>
      <c r="F128" s="77"/>
      <c r="G128" s="115">
        <f>SUM(G129+G131)</f>
        <v>40</v>
      </c>
      <c r="H128" s="117">
        <f>SUM(H129+H131)</f>
        <v>0</v>
      </c>
      <c r="I128" s="117">
        <f>SUM(I129+I131)</f>
        <v>0</v>
      </c>
      <c r="J128" s="117">
        <f>SUM(J129+J131)</f>
        <v>0</v>
      </c>
      <c r="K128" s="117">
        <f>SUM(K129+K131)</f>
        <v>40</v>
      </c>
    </row>
    <row r="129" spans="1:11" ht="12.75">
      <c r="A129" s="138"/>
      <c r="B129" s="116" t="s">
        <v>348</v>
      </c>
      <c r="C129" s="77" t="s">
        <v>171</v>
      </c>
      <c r="D129" s="77" t="s">
        <v>189</v>
      </c>
      <c r="E129" s="77" t="s">
        <v>350</v>
      </c>
      <c r="F129" s="77"/>
      <c r="G129" s="115">
        <f>SUM(G130)</f>
        <v>40</v>
      </c>
      <c r="H129" s="117">
        <f>SUM(H130)</f>
        <v>0</v>
      </c>
      <c r="I129" s="117">
        <f>SUM(I130)</f>
        <v>0</v>
      </c>
      <c r="J129" s="117">
        <f>SUM(J130)</f>
        <v>0</v>
      </c>
      <c r="K129" s="117">
        <f>SUM(K130)</f>
        <v>40</v>
      </c>
    </row>
    <row r="130" spans="1:15" ht="30.75" customHeight="1">
      <c r="A130" s="138"/>
      <c r="B130" s="24" t="s">
        <v>243</v>
      </c>
      <c r="C130" s="77" t="s">
        <v>171</v>
      </c>
      <c r="D130" s="77" t="s">
        <v>189</v>
      </c>
      <c r="E130" s="77" t="s">
        <v>350</v>
      </c>
      <c r="F130" s="77" t="s">
        <v>244</v>
      </c>
      <c r="G130" s="15">
        <v>40</v>
      </c>
      <c r="H130" s="78">
        <f>SUM(I130+J130)</f>
        <v>0</v>
      </c>
      <c r="I130" s="78">
        <v>0</v>
      </c>
      <c r="J130" s="78"/>
      <c r="K130" s="78">
        <v>40</v>
      </c>
      <c r="O130" s="88"/>
    </row>
    <row r="131" spans="1:11" ht="12.75" hidden="1">
      <c r="A131" s="138"/>
      <c r="B131" s="24" t="s">
        <v>351</v>
      </c>
      <c r="C131" s="77" t="s">
        <v>171</v>
      </c>
      <c r="D131" s="77" t="s">
        <v>189</v>
      </c>
      <c r="E131" s="77" t="s">
        <v>352</v>
      </c>
      <c r="F131" s="77"/>
      <c r="G131" s="15">
        <f>SUM(G132)</f>
        <v>0</v>
      </c>
      <c r="H131" s="78">
        <f>SUM(I131+J131)</f>
        <v>0</v>
      </c>
      <c r="I131" s="78">
        <f>SUM(I132)</f>
        <v>0</v>
      </c>
      <c r="J131" s="78"/>
      <c r="K131" s="78">
        <f>SUM(G131+H131)</f>
        <v>0</v>
      </c>
    </row>
    <row r="132" spans="1:15" ht="15" customHeight="1" hidden="1">
      <c r="A132" s="138"/>
      <c r="B132" s="24" t="s">
        <v>245</v>
      </c>
      <c r="C132" s="77" t="s">
        <v>171</v>
      </c>
      <c r="D132" s="77" t="s">
        <v>189</v>
      </c>
      <c r="E132" s="77" t="s">
        <v>352</v>
      </c>
      <c r="F132" s="77" t="s">
        <v>246</v>
      </c>
      <c r="G132" s="15">
        <v>0</v>
      </c>
      <c r="H132" s="78">
        <f>SUM(I132+J132)</f>
        <v>0</v>
      </c>
      <c r="I132" s="78">
        <v>0</v>
      </c>
      <c r="J132" s="78"/>
      <c r="K132" s="78">
        <v>0</v>
      </c>
      <c r="O132" s="88"/>
    </row>
    <row r="133" spans="1:11" ht="12.75">
      <c r="A133" s="138"/>
      <c r="B133" s="24" t="s">
        <v>353</v>
      </c>
      <c r="C133" s="77" t="s">
        <v>171</v>
      </c>
      <c r="D133" s="77" t="s">
        <v>189</v>
      </c>
      <c r="E133" s="77" t="s">
        <v>354</v>
      </c>
      <c r="F133" s="77"/>
      <c r="G133" s="15">
        <v>1961.1</v>
      </c>
      <c r="H133" s="15">
        <f>SUM(H134+H141+H144)</f>
        <v>0</v>
      </c>
      <c r="I133" s="15">
        <f>SUM(I134+I141+I144)</f>
        <v>0</v>
      </c>
      <c r="J133" s="15">
        <f>SUM(J134+J141+J144)</f>
        <v>0</v>
      </c>
      <c r="K133" s="15">
        <f>SUM(G133+H133)</f>
        <v>1961.1</v>
      </c>
    </row>
    <row r="134" spans="1:14" ht="12.75">
      <c r="A134" s="138"/>
      <c r="B134" s="24" t="s">
        <v>355</v>
      </c>
      <c r="C134" s="77" t="s">
        <v>171</v>
      </c>
      <c r="D134" s="77" t="s">
        <v>189</v>
      </c>
      <c r="E134" s="77" t="s">
        <v>356</v>
      </c>
      <c r="F134" s="77"/>
      <c r="G134" s="15">
        <f>SUM(G135+G137+G139)</f>
        <v>1334.8</v>
      </c>
      <c r="H134" s="15">
        <f>SUM(H135+H137+H139)</f>
        <v>0</v>
      </c>
      <c r="I134" s="15">
        <f>SUM(I135+I137+I139)</f>
        <v>0</v>
      </c>
      <c r="J134" s="15">
        <f>SUM(J135+J137+J139)</f>
        <v>0</v>
      </c>
      <c r="K134" s="15">
        <f>SUM(K135+K137+K139)</f>
        <v>1334.8</v>
      </c>
      <c r="L134" s="15">
        <f>SUM(L135+L137)</f>
        <v>0</v>
      </c>
      <c r="M134" s="15">
        <f>SUM(M135+M137)</f>
        <v>0</v>
      </c>
      <c r="N134" s="15">
        <f>SUM(N135+N137)</f>
        <v>0</v>
      </c>
    </row>
    <row r="135" spans="1:11" ht="12.75">
      <c r="A135" s="138"/>
      <c r="B135" s="24" t="s">
        <v>523</v>
      </c>
      <c r="C135" s="77" t="s">
        <v>171</v>
      </c>
      <c r="D135" s="77" t="s">
        <v>189</v>
      </c>
      <c r="E135" s="77" t="s">
        <v>358</v>
      </c>
      <c r="F135" s="77"/>
      <c r="G135" s="15">
        <f>SUM(G136)</f>
        <v>146.8</v>
      </c>
      <c r="H135" s="15">
        <f>SUM(H136)</f>
        <v>0</v>
      </c>
      <c r="I135" s="15">
        <f>SUM(I136)</f>
        <v>0</v>
      </c>
      <c r="J135" s="15">
        <f>SUM(J136)</f>
        <v>0</v>
      </c>
      <c r="K135" s="15">
        <f>SUM(K136)</f>
        <v>146.8</v>
      </c>
    </row>
    <row r="136" spans="1:11" ht="15.75" customHeight="1">
      <c r="A136" s="138"/>
      <c r="B136" s="81" t="s">
        <v>255</v>
      </c>
      <c r="C136" s="77" t="s">
        <v>171</v>
      </c>
      <c r="D136" s="77" t="s">
        <v>189</v>
      </c>
      <c r="E136" s="47" t="s">
        <v>358</v>
      </c>
      <c r="F136" s="77" t="s">
        <v>256</v>
      </c>
      <c r="G136" s="15">
        <v>146.8</v>
      </c>
      <c r="H136" s="78">
        <f>SUM(I136)</f>
        <v>0</v>
      </c>
      <c r="I136" s="78">
        <v>0</v>
      </c>
      <c r="J136" s="78"/>
      <c r="K136" s="78">
        <f>SUM(G136+H136)</f>
        <v>146.8</v>
      </c>
    </row>
    <row r="137" spans="1:11" ht="31.5" customHeight="1">
      <c r="A137" s="138"/>
      <c r="B137" s="24" t="s">
        <v>359</v>
      </c>
      <c r="C137" s="77" t="s">
        <v>171</v>
      </c>
      <c r="D137" s="77" t="s">
        <v>189</v>
      </c>
      <c r="E137" s="77" t="s">
        <v>360</v>
      </c>
      <c r="F137" s="77"/>
      <c r="G137" s="15">
        <f>SUM(G138)</f>
        <v>1131</v>
      </c>
      <c r="H137" s="15">
        <f>SUM(H138)</f>
        <v>0</v>
      </c>
      <c r="I137" s="15">
        <f>SUM(I138)</f>
        <v>0</v>
      </c>
      <c r="J137" s="15">
        <f>SUM(J138)</f>
        <v>0</v>
      </c>
      <c r="K137" s="15">
        <f>SUM(K138)</f>
        <v>1131</v>
      </c>
    </row>
    <row r="138" spans="1:11" ht="32.25" customHeight="1">
      <c r="A138" s="138"/>
      <c r="B138" s="24" t="s">
        <v>243</v>
      </c>
      <c r="C138" s="77" t="s">
        <v>171</v>
      </c>
      <c r="D138" s="77" t="s">
        <v>189</v>
      </c>
      <c r="E138" s="77" t="s">
        <v>360</v>
      </c>
      <c r="F138" s="77" t="s">
        <v>244</v>
      </c>
      <c r="G138" s="15">
        <v>1131</v>
      </c>
      <c r="H138" s="78">
        <f>SUM(I138+J138)</f>
        <v>0</v>
      </c>
      <c r="I138" s="78">
        <v>0</v>
      </c>
      <c r="J138" s="78">
        <v>0</v>
      </c>
      <c r="K138" s="78">
        <f>SUM(G138+H138)</f>
        <v>1131</v>
      </c>
    </row>
    <row r="139" spans="1:11" ht="48.75" customHeight="1">
      <c r="A139" s="138"/>
      <c r="B139" s="81" t="s">
        <v>361</v>
      </c>
      <c r="C139" s="77" t="s">
        <v>171</v>
      </c>
      <c r="D139" s="77" t="s">
        <v>189</v>
      </c>
      <c r="E139" s="77" t="s">
        <v>362</v>
      </c>
      <c r="F139" s="77"/>
      <c r="G139" s="15">
        <f>SUM(G140)</f>
        <v>57</v>
      </c>
      <c r="H139" s="15">
        <f>SUM(H140)</f>
        <v>0</v>
      </c>
      <c r="I139" s="15">
        <f>SUM(I140)</f>
        <v>0</v>
      </c>
      <c r="J139" s="15">
        <f>SUM(J140)</f>
        <v>0</v>
      </c>
      <c r="K139" s="15">
        <f>SUM(K140)</f>
        <v>57</v>
      </c>
    </row>
    <row r="140" spans="1:11" ht="32.25" customHeight="1">
      <c r="A140" s="138"/>
      <c r="B140" s="24" t="s">
        <v>243</v>
      </c>
      <c r="C140" s="77" t="s">
        <v>171</v>
      </c>
      <c r="D140" s="77" t="s">
        <v>189</v>
      </c>
      <c r="E140" s="77" t="s">
        <v>362</v>
      </c>
      <c r="F140" s="77" t="s">
        <v>244</v>
      </c>
      <c r="G140" s="15">
        <v>57</v>
      </c>
      <c r="H140" s="78">
        <f>SUM(I140+J140)</f>
        <v>0</v>
      </c>
      <c r="I140" s="78">
        <v>0</v>
      </c>
      <c r="J140" s="78"/>
      <c r="K140" s="78">
        <f>SUM(G140+H140)</f>
        <v>57</v>
      </c>
    </row>
    <row r="141" spans="1:11" ht="30.75" customHeight="1">
      <c r="A141" s="138"/>
      <c r="B141" s="24" t="s">
        <v>363</v>
      </c>
      <c r="C141" s="77" t="s">
        <v>171</v>
      </c>
      <c r="D141" s="77" t="s">
        <v>189</v>
      </c>
      <c r="E141" s="77" t="s">
        <v>364</v>
      </c>
      <c r="F141" s="77"/>
      <c r="G141" s="15">
        <f aca="true" t="shared" si="11" ref="G141:K145">SUM(G142)</f>
        <v>626.3</v>
      </c>
      <c r="H141" s="15">
        <f t="shared" si="11"/>
        <v>0</v>
      </c>
      <c r="I141" s="15">
        <f t="shared" si="11"/>
        <v>0</v>
      </c>
      <c r="J141" s="15">
        <f t="shared" si="11"/>
        <v>0</v>
      </c>
      <c r="K141" s="15">
        <f t="shared" si="11"/>
        <v>626.3</v>
      </c>
    </row>
    <row r="142" spans="1:11" ht="32.25" customHeight="1">
      <c r="A142" s="138"/>
      <c r="B142" s="24" t="s">
        <v>365</v>
      </c>
      <c r="C142" s="77" t="s">
        <v>171</v>
      </c>
      <c r="D142" s="77" t="s">
        <v>189</v>
      </c>
      <c r="E142" s="77" t="s">
        <v>366</v>
      </c>
      <c r="F142" s="77"/>
      <c r="G142" s="15">
        <f t="shared" si="11"/>
        <v>626.3</v>
      </c>
      <c r="H142" s="15">
        <f t="shared" si="11"/>
        <v>0</v>
      </c>
      <c r="I142" s="15">
        <f t="shared" si="11"/>
        <v>0</v>
      </c>
      <c r="J142" s="15">
        <f t="shared" si="11"/>
        <v>0</v>
      </c>
      <c r="K142" s="15">
        <f t="shared" si="11"/>
        <v>626.3</v>
      </c>
    </row>
    <row r="143" spans="1:11" ht="16.5" customHeight="1">
      <c r="A143" s="138"/>
      <c r="B143" s="81" t="s">
        <v>255</v>
      </c>
      <c r="C143" s="77" t="s">
        <v>171</v>
      </c>
      <c r="D143" s="77" t="s">
        <v>189</v>
      </c>
      <c r="E143" s="47" t="s">
        <v>366</v>
      </c>
      <c r="F143" s="77" t="s">
        <v>256</v>
      </c>
      <c r="G143" s="15">
        <v>626.3</v>
      </c>
      <c r="H143" s="78">
        <f>SUM(I143)</f>
        <v>0</v>
      </c>
      <c r="I143" s="78">
        <v>0</v>
      </c>
      <c r="J143" s="78" t="s">
        <v>9</v>
      </c>
      <c r="K143" s="78">
        <f>SUM(G143+H143)</f>
        <v>626.3</v>
      </c>
    </row>
    <row r="144" spans="1:11" ht="12.75" hidden="1">
      <c r="A144" s="138"/>
      <c r="B144" s="81" t="s">
        <v>367</v>
      </c>
      <c r="C144" s="77" t="s">
        <v>171</v>
      </c>
      <c r="D144" s="77" t="s">
        <v>189</v>
      </c>
      <c r="E144" s="47" t="s">
        <v>368</v>
      </c>
      <c r="F144" s="77"/>
      <c r="G144" s="15">
        <f t="shared" si="11"/>
        <v>0</v>
      </c>
      <c r="H144" s="15">
        <f t="shared" si="11"/>
        <v>0</v>
      </c>
      <c r="I144" s="15">
        <f t="shared" si="11"/>
        <v>0</v>
      </c>
      <c r="J144" s="15">
        <f t="shared" si="11"/>
        <v>0</v>
      </c>
      <c r="K144" s="15">
        <f t="shared" si="11"/>
        <v>0</v>
      </c>
    </row>
    <row r="145" spans="1:11" ht="12.75" hidden="1">
      <c r="A145" s="138"/>
      <c r="B145" s="81" t="s">
        <v>369</v>
      </c>
      <c r="C145" s="77" t="s">
        <v>171</v>
      </c>
      <c r="D145" s="77" t="s">
        <v>189</v>
      </c>
      <c r="E145" s="47" t="s">
        <v>370</v>
      </c>
      <c r="F145" s="77"/>
      <c r="G145" s="15">
        <f t="shared" si="11"/>
        <v>0</v>
      </c>
      <c r="H145" s="15">
        <f t="shared" si="11"/>
        <v>0</v>
      </c>
      <c r="I145" s="15">
        <f t="shared" si="11"/>
        <v>0</v>
      </c>
      <c r="J145" s="15">
        <f t="shared" si="11"/>
        <v>0</v>
      </c>
      <c r="K145" s="15">
        <f t="shared" si="11"/>
        <v>0</v>
      </c>
    </row>
    <row r="146" spans="1:11" ht="12.75" hidden="1">
      <c r="A146" s="138"/>
      <c r="B146" s="24" t="s">
        <v>243</v>
      </c>
      <c r="C146" s="77" t="s">
        <v>171</v>
      </c>
      <c r="D146" s="77" t="s">
        <v>189</v>
      </c>
      <c r="E146" s="47" t="s">
        <v>370</v>
      </c>
      <c r="F146" s="77" t="s">
        <v>244</v>
      </c>
      <c r="G146" s="15">
        <v>0</v>
      </c>
      <c r="H146" s="78">
        <f>SUM(I146)</f>
        <v>0</v>
      </c>
      <c r="I146" s="78">
        <v>0</v>
      </c>
      <c r="J146" s="78" t="s">
        <v>9</v>
      </c>
      <c r="K146" s="78">
        <f>SUM(G146+H146)</f>
        <v>0</v>
      </c>
    </row>
    <row r="147" spans="1:14" ht="12.75">
      <c r="A147" s="10" t="s">
        <v>194</v>
      </c>
      <c r="B147" s="10" t="s">
        <v>195</v>
      </c>
      <c r="C147" s="74" t="s">
        <v>196</v>
      </c>
      <c r="D147" s="74"/>
      <c r="E147" s="74"/>
      <c r="F147" s="74"/>
      <c r="G147" s="11">
        <f aca="true" t="shared" si="12" ref="G147:N147">SUM(G148+G161+G178)</f>
        <v>61536.2</v>
      </c>
      <c r="H147" s="11">
        <f t="shared" si="12"/>
        <v>-128.8</v>
      </c>
      <c r="I147" s="11">
        <f t="shared" si="12"/>
        <v>0</v>
      </c>
      <c r="J147" s="11">
        <f t="shared" si="12"/>
        <v>-128.8</v>
      </c>
      <c r="K147" s="11">
        <f t="shared" si="12"/>
        <v>61407.399999999994</v>
      </c>
      <c r="L147" s="11">
        <f t="shared" si="12"/>
        <v>0</v>
      </c>
      <c r="M147" s="11">
        <f t="shared" si="12"/>
        <v>0</v>
      </c>
      <c r="N147" s="11">
        <f t="shared" si="12"/>
        <v>0</v>
      </c>
    </row>
    <row r="148" spans="1:11" ht="12.75">
      <c r="A148" s="138"/>
      <c r="B148" s="24" t="s">
        <v>198</v>
      </c>
      <c r="C148" s="77" t="s">
        <v>196</v>
      </c>
      <c r="D148" s="77" t="s">
        <v>169</v>
      </c>
      <c r="E148" s="77"/>
      <c r="F148" s="77"/>
      <c r="G148" s="15">
        <f>SUM(G149)</f>
        <v>12477.500000000002</v>
      </c>
      <c r="H148" s="15">
        <f>SUM(H149)</f>
        <v>0</v>
      </c>
      <c r="I148" s="15">
        <f>SUM(I149)</f>
        <v>0</v>
      </c>
      <c r="J148" s="15">
        <f>SUM(J149)</f>
        <v>0</v>
      </c>
      <c r="K148" s="15">
        <f>SUM(K149)</f>
        <v>12477.500000000002</v>
      </c>
    </row>
    <row r="149" spans="1:11" ht="45.75" customHeight="1">
      <c r="A149" s="138"/>
      <c r="B149" s="24" t="s">
        <v>371</v>
      </c>
      <c r="C149" s="77" t="s">
        <v>196</v>
      </c>
      <c r="D149" s="77" t="s">
        <v>169</v>
      </c>
      <c r="E149" s="77" t="s">
        <v>372</v>
      </c>
      <c r="F149" s="77"/>
      <c r="G149" s="15">
        <f>SUM(G150+G156)</f>
        <v>12477.500000000002</v>
      </c>
      <c r="H149" s="15">
        <f>SUM(H150+H156)</f>
        <v>0</v>
      </c>
      <c r="I149" s="15">
        <f>SUM(I150+I156)</f>
        <v>0</v>
      </c>
      <c r="J149" s="15">
        <f>SUM(J150+J156)</f>
        <v>0</v>
      </c>
      <c r="K149" s="15">
        <f>SUM(K150+K156)</f>
        <v>12477.500000000002</v>
      </c>
    </row>
    <row r="150" spans="1:11" ht="17.25" customHeight="1">
      <c r="A150" s="138"/>
      <c r="B150" s="24" t="s">
        <v>524</v>
      </c>
      <c r="C150" s="77" t="s">
        <v>196</v>
      </c>
      <c r="D150" s="77" t="s">
        <v>169</v>
      </c>
      <c r="E150" s="77" t="s">
        <v>374</v>
      </c>
      <c r="F150" s="77"/>
      <c r="G150" s="15">
        <f>SUM(G151+G154)</f>
        <v>11365.800000000001</v>
      </c>
      <c r="H150" s="15">
        <f>SUM(H151+H154)</f>
        <v>0</v>
      </c>
      <c r="I150" s="15">
        <f>SUM(I151+I154)</f>
        <v>0</v>
      </c>
      <c r="J150" s="15">
        <f>SUM(J151+J154)</f>
        <v>0</v>
      </c>
      <c r="K150" s="15">
        <f>SUM(G150+H150)</f>
        <v>11365.800000000001</v>
      </c>
    </row>
    <row r="151" spans="1:11" ht="31.5" customHeight="1">
      <c r="A151" s="138"/>
      <c r="B151" s="24" t="s">
        <v>378</v>
      </c>
      <c r="C151" s="77" t="s">
        <v>196</v>
      </c>
      <c r="D151" s="77" t="s">
        <v>169</v>
      </c>
      <c r="E151" s="77" t="s">
        <v>379</v>
      </c>
      <c r="F151" s="77"/>
      <c r="G151" s="15">
        <f>SUM(G152+G153)</f>
        <v>8607.7</v>
      </c>
      <c r="H151" s="15">
        <f>SUM(H152+H153)</f>
        <v>0</v>
      </c>
      <c r="I151" s="15">
        <f>SUM(I152+I153)</f>
        <v>0</v>
      </c>
      <c r="J151" s="15">
        <f>SUM(J152)</f>
        <v>0</v>
      </c>
      <c r="K151" s="15">
        <f>SUM(K152+K153)</f>
        <v>8607.7</v>
      </c>
    </row>
    <row r="152" spans="1:11" ht="12.75">
      <c r="A152" s="138"/>
      <c r="B152" s="24" t="s">
        <v>243</v>
      </c>
      <c r="C152" s="77" t="s">
        <v>196</v>
      </c>
      <c r="D152" s="77" t="s">
        <v>169</v>
      </c>
      <c r="E152" s="77" t="s">
        <v>380</v>
      </c>
      <c r="F152" s="77" t="s">
        <v>244</v>
      </c>
      <c r="G152" s="15">
        <v>7107.7</v>
      </c>
      <c r="H152" s="78">
        <f>SUM(I152)</f>
        <v>0</v>
      </c>
      <c r="I152" s="78">
        <v>0</v>
      </c>
      <c r="J152" s="78">
        <v>0</v>
      </c>
      <c r="K152" s="78">
        <f>SUM(G152+H152)</f>
        <v>7107.7</v>
      </c>
    </row>
    <row r="153" spans="1:11" ht="46.5" customHeight="1">
      <c r="A153" s="138"/>
      <c r="B153" s="14" t="s">
        <v>279</v>
      </c>
      <c r="C153" s="77" t="s">
        <v>196</v>
      </c>
      <c r="D153" s="77" t="s">
        <v>169</v>
      </c>
      <c r="E153" s="77" t="s">
        <v>380</v>
      </c>
      <c r="F153" s="77" t="s">
        <v>280</v>
      </c>
      <c r="G153" s="15">
        <v>1500</v>
      </c>
      <c r="H153" s="78">
        <f>SUM(I153+J153)</f>
        <v>0</v>
      </c>
      <c r="I153" s="78">
        <v>0</v>
      </c>
      <c r="J153" s="78">
        <v>0</v>
      </c>
      <c r="K153" s="78">
        <f>SUM(G153+H153)</f>
        <v>1500</v>
      </c>
    </row>
    <row r="154" spans="1:11" ht="14.25" customHeight="1">
      <c r="A154" s="138"/>
      <c r="B154" s="24" t="s">
        <v>390</v>
      </c>
      <c r="C154" s="77" t="s">
        <v>196</v>
      </c>
      <c r="D154" s="77" t="s">
        <v>169</v>
      </c>
      <c r="E154" s="77" t="s">
        <v>391</v>
      </c>
      <c r="F154" s="77"/>
      <c r="G154" s="15">
        <f>SUM(G155)</f>
        <v>2758.1</v>
      </c>
      <c r="H154" s="15">
        <f>SUM(H155)</f>
        <v>0</v>
      </c>
      <c r="I154" s="15">
        <f>SUM(I155)</f>
        <v>0</v>
      </c>
      <c r="J154" s="15">
        <f>SUM(J155)</f>
        <v>0</v>
      </c>
      <c r="K154" s="15">
        <f>SUM(K155)</f>
        <v>2758.1</v>
      </c>
    </row>
    <row r="155" spans="1:11" ht="30.75" customHeight="1">
      <c r="A155" s="138"/>
      <c r="B155" s="24" t="s">
        <v>243</v>
      </c>
      <c r="C155" s="77" t="s">
        <v>196</v>
      </c>
      <c r="D155" s="77" t="s">
        <v>169</v>
      </c>
      <c r="E155" s="77" t="s">
        <v>392</v>
      </c>
      <c r="F155" s="77" t="s">
        <v>244</v>
      </c>
      <c r="G155" s="15">
        <v>2758.1</v>
      </c>
      <c r="H155" s="78">
        <f>SUM(I155+J155)</f>
        <v>0</v>
      </c>
      <c r="I155" s="78">
        <v>0</v>
      </c>
      <c r="J155" s="78">
        <v>0</v>
      </c>
      <c r="K155" s="78">
        <f>SUM(G155+H155)</f>
        <v>2758.1</v>
      </c>
    </row>
    <row r="156" spans="1:11" ht="47.25" customHeight="1">
      <c r="A156" s="138"/>
      <c r="B156" s="24" t="s">
        <v>393</v>
      </c>
      <c r="C156" s="77" t="s">
        <v>196</v>
      </c>
      <c r="D156" s="77" t="s">
        <v>169</v>
      </c>
      <c r="E156" s="77" t="s">
        <v>394</v>
      </c>
      <c r="F156" s="77"/>
      <c r="G156" s="15">
        <f>SUM(G157+G159)</f>
        <v>1111.7</v>
      </c>
      <c r="H156" s="15">
        <f>SUM(H157+H159)</f>
        <v>0</v>
      </c>
      <c r="I156" s="15">
        <f>SUM(I157+I159)</f>
        <v>0</v>
      </c>
      <c r="J156" s="15">
        <f>SUM(J157+J159)</f>
        <v>0</v>
      </c>
      <c r="K156" s="15">
        <f>SUM(K157+K159)</f>
        <v>1111.7</v>
      </c>
    </row>
    <row r="157" spans="1:11" ht="47.25" customHeight="1">
      <c r="A157" s="138"/>
      <c r="B157" s="24" t="s">
        <v>395</v>
      </c>
      <c r="C157" s="77" t="s">
        <v>196</v>
      </c>
      <c r="D157" s="77" t="s">
        <v>169</v>
      </c>
      <c r="E157" s="77" t="s">
        <v>396</v>
      </c>
      <c r="F157" s="77"/>
      <c r="G157" s="15">
        <f>SUM(G158)</f>
        <v>1000</v>
      </c>
      <c r="H157" s="15">
        <f>SUM(H158)</f>
        <v>0</v>
      </c>
      <c r="I157" s="15">
        <f>SUM(I158)</f>
        <v>0</v>
      </c>
      <c r="J157" s="15">
        <f>SUM(J158)</f>
        <v>0</v>
      </c>
      <c r="K157" s="15">
        <f>SUM(K158)</f>
        <v>1000</v>
      </c>
    </row>
    <row r="158" spans="1:11" ht="30.75" customHeight="1">
      <c r="A158" s="138"/>
      <c r="B158" s="24" t="s">
        <v>243</v>
      </c>
      <c r="C158" s="77" t="s">
        <v>196</v>
      </c>
      <c r="D158" s="77" t="s">
        <v>169</v>
      </c>
      <c r="E158" s="77" t="s">
        <v>396</v>
      </c>
      <c r="F158" s="77" t="s">
        <v>244</v>
      </c>
      <c r="G158" s="15">
        <v>1000</v>
      </c>
      <c r="H158" s="78">
        <f>SUM(I158+J158)</f>
        <v>0</v>
      </c>
      <c r="I158" s="78">
        <v>0</v>
      </c>
      <c r="J158" s="78">
        <v>0</v>
      </c>
      <c r="K158" s="78">
        <f>SUM(G158+H158)</f>
        <v>1000</v>
      </c>
    </row>
    <row r="159" spans="1:11" ht="49.5" customHeight="1">
      <c r="A159" s="138"/>
      <c r="B159" s="24" t="s">
        <v>397</v>
      </c>
      <c r="C159" s="77" t="s">
        <v>196</v>
      </c>
      <c r="D159" s="77" t="s">
        <v>169</v>
      </c>
      <c r="E159" s="77" t="s">
        <v>398</v>
      </c>
      <c r="F159" s="77"/>
      <c r="G159" s="15">
        <f>SUM(G160)</f>
        <v>111.7</v>
      </c>
      <c r="H159" s="15">
        <f>SUM(H160)</f>
        <v>0</v>
      </c>
      <c r="I159" s="15">
        <f>SUM(I160)</f>
        <v>0</v>
      </c>
      <c r="J159" s="15">
        <f>SUM(J160)</f>
        <v>0</v>
      </c>
      <c r="K159" s="15">
        <f>SUM(K160)</f>
        <v>111.7</v>
      </c>
    </row>
    <row r="160" spans="1:11" ht="30.75" customHeight="1">
      <c r="A160" s="138"/>
      <c r="B160" s="24" t="s">
        <v>243</v>
      </c>
      <c r="C160" s="77" t="s">
        <v>196</v>
      </c>
      <c r="D160" s="77" t="s">
        <v>169</v>
      </c>
      <c r="E160" s="77" t="s">
        <v>398</v>
      </c>
      <c r="F160" s="77" t="s">
        <v>244</v>
      </c>
      <c r="G160" s="15">
        <v>111.7</v>
      </c>
      <c r="H160" s="78">
        <f>SUM(I160+J160)</f>
        <v>0</v>
      </c>
      <c r="I160" s="78">
        <v>0</v>
      </c>
      <c r="J160" s="78"/>
      <c r="K160" s="78">
        <f>SUM(G160+H160)</f>
        <v>111.7</v>
      </c>
    </row>
    <row r="161" spans="1:11" ht="12.75">
      <c r="A161" s="24"/>
      <c r="B161" s="24" t="s">
        <v>199</v>
      </c>
      <c r="C161" s="77" t="s">
        <v>196</v>
      </c>
      <c r="D161" s="77" t="s">
        <v>180</v>
      </c>
      <c r="E161" s="77"/>
      <c r="F161" s="77"/>
      <c r="G161" s="15">
        <f>SUM(G162)</f>
        <v>35265.6</v>
      </c>
      <c r="H161" s="15">
        <f>SUM(H162)</f>
        <v>-128.8</v>
      </c>
      <c r="I161" s="15">
        <f>SUM(I162)</f>
        <v>0</v>
      </c>
      <c r="J161" s="15">
        <f>SUM(J162)</f>
        <v>-128.8</v>
      </c>
      <c r="K161" s="15">
        <f>SUM(K162)</f>
        <v>35136.799999999996</v>
      </c>
    </row>
    <row r="162" spans="1:11" ht="12.75">
      <c r="A162" s="24"/>
      <c r="B162" s="24" t="s">
        <v>411</v>
      </c>
      <c r="C162" s="77" t="s">
        <v>196</v>
      </c>
      <c r="D162" s="77" t="s">
        <v>180</v>
      </c>
      <c r="E162" s="77" t="s">
        <v>412</v>
      </c>
      <c r="F162" s="140"/>
      <c r="G162" s="15">
        <f>SUM(G163)</f>
        <v>35265.6</v>
      </c>
      <c r="H162" s="15">
        <f aca="true" t="shared" si="13" ref="H162:J168">SUM(H163)</f>
        <v>-128.8</v>
      </c>
      <c r="I162" s="15">
        <f>SUM(I163)</f>
        <v>0</v>
      </c>
      <c r="J162" s="15">
        <f t="shared" si="13"/>
        <v>-128.8</v>
      </c>
      <c r="K162" s="15">
        <f aca="true" t="shared" si="14" ref="K162:K169">SUM(G162+H162)</f>
        <v>35136.799999999996</v>
      </c>
    </row>
    <row r="163" spans="1:14" ht="12.75">
      <c r="A163" s="24"/>
      <c r="B163" s="24" t="s">
        <v>413</v>
      </c>
      <c r="C163" s="77" t="s">
        <v>196</v>
      </c>
      <c r="D163" s="77" t="s">
        <v>180</v>
      </c>
      <c r="E163" s="77" t="s">
        <v>414</v>
      </c>
      <c r="F163" s="77"/>
      <c r="G163" s="15">
        <f>SUM(G164++G166+G168+G174+G176+G173)</f>
        <v>35265.6</v>
      </c>
      <c r="H163" s="15">
        <f>SUM(H164++H166+H168+H174+H176+H173)</f>
        <v>-128.8</v>
      </c>
      <c r="I163" s="15">
        <f>SUM(I164++I166+I168+I174+I176+I173)</f>
        <v>0</v>
      </c>
      <c r="J163" s="15">
        <f>SUM(J164++J166+J168+J174+J176+J173)</f>
        <v>-128.8</v>
      </c>
      <c r="K163" s="15">
        <f>SUM(K164++K166+K168+K174+K176+K173)</f>
        <v>35136.8</v>
      </c>
      <c r="L163" s="15">
        <f>SUM(L164+L166+L168+L170)</f>
        <v>0</v>
      </c>
      <c r="M163" s="15">
        <f>SUM(M164+M166+M168+M170)</f>
        <v>0</v>
      </c>
      <c r="N163" s="15">
        <f>SUM(N164+N166+N168+N170)</f>
        <v>0</v>
      </c>
    </row>
    <row r="164" spans="1:11" ht="12.75">
      <c r="A164" s="24"/>
      <c r="B164" s="24" t="s">
        <v>415</v>
      </c>
      <c r="C164" s="77" t="s">
        <v>196</v>
      </c>
      <c r="D164" s="77" t="s">
        <v>180</v>
      </c>
      <c r="E164" s="77" t="s">
        <v>416</v>
      </c>
      <c r="F164" s="77"/>
      <c r="G164" s="15">
        <f>SUM(G165)</f>
        <v>9456.3</v>
      </c>
      <c r="H164" s="15">
        <f t="shared" si="13"/>
        <v>0</v>
      </c>
      <c r="I164" s="15">
        <f t="shared" si="13"/>
        <v>0</v>
      </c>
      <c r="J164" s="15">
        <f t="shared" si="13"/>
        <v>0</v>
      </c>
      <c r="K164" s="15">
        <f t="shared" si="14"/>
        <v>9456.3</v>
      </c>
    </row>
    <row r="165" spans="1:11" ht="12.75">
      <c r="A165" s="24"/>
      <c r="B165" s="24" t="s">
        <v>243</v>
      </c>
      <c r="C165" s="77" t="s">
        <v>196</v>
      </c>
      <c r="D165" s="77" t="s">
        <v>180</v>
      </c>
      <c r="E165" s="77" t="s">
        <v>416</v>
      </c>
      <c r="F165" s="77" t="s">
        <v>244</v>
      </c>
      <c r="G165" s="15">
        <v>9456.3</v>
      </c>
      <c r="H165" s="78">
        <f>SUM(I165+J165)</f>
        <v>0</v>
      </c>
      <c r="I165" s="78">
        <v>0</v>
      </c>
      <c r="J165" s="78">
        <v>0</v>
      </c>
      <c r="K165" s="15">
        <f t="shared" si="14"/>
        <v>9456.3</v>
      </c>
    </row>
    <row r="166" spans="1:11" ht="12.75">
      <c r="A166" s="24"/>
      <c r="B166" s="24" t="s">
        <v>417</v>
      </c>
      <c r="C166" s="77" t="s">
        <v>196</v>
      </c>
      <c r="D166" s="77" t="s">
        <v>180</v>
      </c>
      <c r="E166" s="77" t="s">
        <v>418</v>
      </c>
      <c r="F166" s="77"/>
      <c r="G166" s="15">
        <f>SUM(G167)</f>
        <v>5155.6</v>
      </c>
      <c r="H166" s="15">
        <f t="shared" si="13"/>
        <v>0</v>
      </c>
      <c r="I166" s="15">
        <f t="shared" si="13"/>
        <v>0</v>
      </c>
      <c r="J166" s="15">
        <f t="shared" si="13"/>
        <v>0</v>
      </c>
      <c r="K166" s="15">
        <f t="shared" si="14"/>
        <v>5155.6</v>
      </c>
    </row>
    <row r="167" spans="1:11" ht="12.75">
      <c r="A167" s="24"/>
      <c r="B167" s="24" t="s">
        <v>243</v>
      </c>
      <c r="C167" s="77" t="s">
        <v>196</v>
      </c>
      <c r="D167" s="77" t="s">
        <v>180</v>
      </c>
      <c r="E167" s="77" t="s">
        <v>418</v>
      </c>
      <c r="F167" s="77" t="s">
        <v>244</v>
      </c>
      <c r="G167" s="15">
        <v>5155.6</v>
      </c>
      <c r="H167" s="78">
        <f>SUM(I167+J167)</f>
        <v>0</v>
      </c>
      <c r="I167" s="78">
        <v>0</v>
      </c>
      <c r="J167" s="78">
        <v>0</v>
      </c>
      <c r="K167" s="15">
        <f t="shared" si="14"/>
        <v>5155.6</v>
      </c>
    </row>
    <row r="168" spans="1:11" ht="12.75">
      <c r="A168" s="24"/>
      <c r="B168" s="24" t="s">
        <v>525</v>
      </c>
      <c r="C168" s="77" t="s">
        <v>196</v>
      </c>
      <c r="D168" s="77" t="s">
        <v>180</v>
      </c>
      <c r="E168" s="77" t="s">
        <v>420</v>
      </c>
      <c r="F168" s="77"/>
      <c r="G168" s="15">
        <f>SUM(G169)</f>
        <v>5839.2</v>
      </c>
      <c r="H168" s="15">
        <f t="shared" si="13"/>
        <v>0</v>
      </c>
      <c r="I168" s="15">
        <f t="shared" si="13"/>
        <v>0</v>
      </c>
      <c r="J168" s="15">
        <f t="shared" si="13"/>
        <v>0</v>
      </c>
      <c r="K168" s="15">
        <f t="shared" si="14"/>
        <v>5839.2</v>
      </c>
    </row>
    <row r="169" spans="1:11" ht="12.75">
      <c r="A169" s="24"/>
      <c r="B169" s="24" t="s">
        <v>243</v>
      </c>
      <c r="C169" s="77" t="s">
        <v>196</v>
      </c>
      <c r="D169" s="77" t="s">
        <v>180</v>
      </c>
      <c r="E169" s="77" t="s">
        <v>420</v>
      </c>
      <c r="F169" s="77" t="s">
        <v>244</v>
      </c>
      <c r="G169" s="15">
        <v>5839.2</v>
      </c>
      <c r="H169" s="78">
        <f>SUM(I169+J169)</f>
        <v>0</v>
      </c>
      <c r="I169" s="78">
        <v>0</v>
      </c>
      <c r="J169" s="78">
        <v>0</v>
      </c>
      <c r="K169" s="15">
        <f t="shared" si="14"/>
        <v>5839.2</v>
      </c>
    </row>
    <row r="170" spans="1:11" ht="12.75" hidden="1">
      <c r="A170" s="24"/>
      <c r="B170" s="24" t="s">
        <v>428</v>
      </c>
      <c r="C170" s="77" t="s">
        <v>196</v>
      </c>
      <c r="D170" s="77" t="s">
        <v>180</v>
      </c>
      <c r="E170" s="77" t="s">
        <v>429</v>
      </c>
      <c r="F170" s="77"/>
      <c r="G170" s="15">
        <f>SUM(G171)</f>
        <v>0</v>
      </c>
      <c r="H170" s="15">
        <f>SUM(H171)</f>
        <v>0</v>
      </c>
      <c r="I170" s="15">
        <f>SUM(I171)</f>
        <v>0</v>
      </c>
      <c r="J170" s="15">
        <f>SUM(J171)</f>
        <v>0</v>
      </c>
      <c r="K170" s="15">
        <f>SUM(K171)</f>
        <v>0</v>
      </c>
    </row>
    <row r="171" spans="1:11" ht="12.75" hidden="1">
      <c r="A171" s="24"/>
      <c r="B171" s="4" t="s">
        <v>322</v>
      </c>
      <c r="C171" s="77" t="s">
        <v>196</v>
      </c>
      <c r="D171" s="77" t="s">
        <v>180</v>
      </c>
      <c r="E171" s="77" t="s">
        <v>429</v>
      </c>
      <c r="F171" s="77" t="s">
        <v>323</v>
      </c>
      <c r="G171" s="15">
        <v>0</v>
      </c>
      <c r="H171" s="78">
        <f>SUM(I171+J171)</f>
        <v>0</v>
      </c>
      <c r="I171" s="78">
        <v>0</v>
      </c>
      <c r="J171" s="78"/>
      <c r="K171" s="78">
        <f aca="true" t="shared" si="15" ref="K171:K177">SUM(G171+H171)</f>
        <v>0</v>
      </c>
    </row>
    <row r="172" spans="1:11" ht="12.75">
      <c r="A172" s="24"/>
      <c r="B172" s="4" t="s">
        <v>421</v>
      </c>
      <c r="C172" s="77" t="s">
        <v>196</v>
      </c>
      <c r="D172" s="77" t="s">
        <v>180</v>
      </c>
      <c r="E172" s="77" t="s">
        <v>422</v>
      </c>
      <c r="F172" s="77"/>
      <c r="G172" s="15">
        <f>SUM(G173)</f>
        <v>500</v>
      </c>
      <c r="H172" s="15">
        <f>SUM(H173)</f>
        <v>0</v>
      </c>
      <c r="I172" s="15">
        <f>SUM(I173)</f>
        <v>0</v>
      </c>
      <c r="J172" s="15">
        <f>SUM(J173)</f>
        <v>0</v>
      </c>
      <c r="K172" s="15">
        <f t="shared" si="15"/>
        <v>500</v>
      </c>
    </row>
    <row r="173" spans="1:11" ht="12.75">
      <c r="A173" s="24"/>
      <c r="B173" s="24" t="s">
        <v>243</v>
      </c>
      <c r="C173" s="77" t="s">
        <v>196</v>
      </c>
      <c r="D173" s="77" t="s">
        <v>180</v>
      </c>
      <c r="E173" s="77" t="s">
        <v>422</v>
      </c>
      <c r="F173" s="77" t="s">
        <v>244</v>
      </c>
      <c r="G173" s="15">
        <v>500</v>
      </c>
      <c r="H173" s="78">
        <f>SUM(I173+J173)</f>
        <v>0</v>
      </c>
      <c r="I173" s="78">
        <v>0</v>
      </c>
      <c r="J173" s="78">
        <v>0</v>
      </c>
      <c r="K173" s="15">
        <f t="shared" si="15"/>
        <v>500</v>
      </c>
    </row>
    <row r="174" spans="1:11" ht="12.75">
      <c r="A174" s="24"/>
      <c r="B174" s="4" t="s">
        <v>423</v>
      </c>
      <c r="C174" s="77" t="s">
        <v>196</v>
      </c>
      <c r="D174" s="77" t="s">
        <v>180</v>
      </c>
      <c r="E174" s="77" t="s">
        <v>424</v>
      </c>
      <c r="F174" s="77"/>
      <c r="G174" s="15">
        <f>SUM(G175)</f>
        <v>1431.5</v>
      </c>
      <c r="H174" s="15">
        <f>SUM(H175)</f>
        <v>0</v>
      </c>
      <c r="I174" s="15">
        <f>SUM(I175)</f>
        <v>0</v>
      </c>
      <c r="J174" s="15">
        <f>SUM(J175)</f>
        <v>0</v>
      </c>
      <c r="K174" s="15">
        <f t="shared" si="15"/>
        <v>1431.5</v>
      </c>
    </row>
    <row r="175" spans="1:11" ht="12.75">
      <c r="A175" s="24"/>
      <c r="B175" s="24" t="s">
        <v>243</v>
      </c>
      <c r="C175" s="77" t="s">
        <v>196</v>
      </c>
      <c r="D175" s="77" t="s">
        <v>180</v>
      </c>
      <c r="E175" s="77" t="s">
        <v>424</v>
      </c>
      <c r="F175" s="77" t="s">
        <v>244</v>
      </c>
      <c r="G175" s="15">
        <v>1431.5</v>
      </c>
      <c r="H175" s="78">
        <f>SUM(I175+J175)</f>
        <v>0</v>
      </c>
      <c r="I175" s="78">
        <v>0</v>
      </c>
      <c r="J175" s="78">
        <v>0</v>
      </c>
      <c r="K175" s="15">
        <f t="shared" si="15"/>
        <v>1431.5</v>
      </c>
    </row>
    <row r="176" spans="1:11" ht="12.75">
      <c r="A176" s="24"/>
      <c r="B176" s="4" t="s">
        <v>425</v>
      </c>
      <c r="C176" s="77" t="s">
        <v>196</v>
      </c>
      <c r="D176" s="77" t="s">
        <v>180</v>
      </c>
      <c r="E176" s="77" t="s">
        <v>427</v>
      </c>
      <c r="F176" s="77"/>
      <c r="G176" s="15">
        <f>SUM(G177)</f>
        <v>12883</v>
      </c>
      <c r="H176" s="15">
        <f>SUM(H177)</f>
        <v>-128.8</v>
      </c>
      <c r="I176" s="15">
        <f>SUM(I177)</f>
        <v>0</v>
      </c>
      <c r="J176" s="15">
        <f>SUM(J177)</f>
        <v>-128.8</v>
      </c>
      <c r="K176" s="15">
        <f t="shared" si="15"/>
        <v>12754.2</v>
      </c>
    </row>
    <row r="177" spans="1:11" ht="12.75">
      <c r="A177" s="24"/>
      <c r="B177" s="24" t="s">
        <v>243</v>
      </c>
      <c r="C177" s="77" t="s">
        <v>196</v>
      </c>
      <c r="D177" s="77" t="s">
        <v>180</v>
      </c>
      <c r="E177" s="77" t="s">
        <v>427</v>
      </c>
      <c r="F177" s="77" t="s">
        <v>244</v>
      </c>
      <c r="G177" s="15">
        <v>12883</v>
      </c>
      <c r="H177" s="78">
        <f>SUM(I177+J177)</f>
        <v>-128.8</v>
      </c>
      <c r="I177" s="78">
        <v>0</v>
      </c>
      <c r="J177" s="78">
        <v>-128.8</v>
      </c>
      <c r="K177" s="15">
        <f t="shared" si="15"/>
        <v>12754.2</v>
      </c>
    </row>
    <row r="178" spans="1:11" ht="31.5" customHeight="1">
      <c r="A178" s="24"/>
      <c r="B178" s="79" t="s">
        <v>200</v>
      </c>
      <c r="C178" s="77" t="s">
        <v>196</v>
      </c>
      <c r="D178" s="77" t="s">
        <v>196</v>
      </c>
      <c r="E178" s="77"/>
      <c r="F178" s="77"/>
      <c r="G178" s="15">
        <f>SUM(G179)</f>
        <v>13793.1</v>
      </c>
      <c r="H178" s="15">
        <f>SUM(H179)</f>
        <v>0</v>
      </c>
      <c r="I178" s="15">
        <f>SUM(I179)</f>
        <v>0</v>
      </c>
      <c r="J178" s="15">
        <f>SUM(J179)</f>
        <v>0</v>
      </c>
      <c r="K178" s="15">
        <f>SUM(K179)</f>
        <v>13793.1</v>
      </c>
    </row>
    <row r="179" spans="1:11" ht="12.75">
      <c r="A179" s="24"/>
      <c r="B179" s="24" t="s">
        <v>413</v>
      </c>
      <c r="C179" s="77" t="s">
        <v>196</v>
      </c>
      <c r="D179" s="77" t="s">
        <v>196</v>
      </c>
      <c r="E179" s="77" t="s">
        <v>414</v>
      </c>
      <c r="F179" s="77"/>
      <c r="G179" s="15">
        <f aca="true" t="shared" si="16" ref="G179:J180">SUM(G180)</f>
        <v>13793.1</v>
      </c>
      <c r="H179" s="15">
        <f t="shared" si="16"/>
        <v>0</v>
      </c>
      <c r="I179" s="15">
        <f t="shared" si="16"/>
        <v>0</v>
      </c>
      <c r="J179" s="15">
        <f t="shared" si="16"/>
        <v>0</v>
      </c>
      <c r="K179" s="15">
        <f>SUM(G179+H179)</f>
        <v>13793.1</v>
      </c>
    </row>
    <row r="180" spans="1:11" ht="12.75">
      <c r="A180" s="24"/>
      <c r="B180" s="24" t="s">
        <v>428</v>
      </c>
      <c r="C180" s="77" t="s">
        <v>196</v>
      </c>
      <c r="D180" s="77" t="s">
        <v>196</v>
      </c>
      <c r="E180" s="77" t="s">
        <v>429</v>
      </c>
      <c r="F180" s="77"/>
      <c r="G180" s="15">
        <f t="shared" si="16"/>
        <v>13793.1</v>
      </c>
      <c r="H180" s="15">
        <f t="shared" si="16"/>
        <v>0</v>
      </c>
      <c r="I180" s="15">
        <f t="shared" si="16"/>
        <v>0</v>
      </c>
      <c r="J180" s="15">
        <f t="shared" si="16"/>
        <v>0</v>
      </c>
      <c r="K180" s="15">
        <f>SUM(K181)</f>
        <v>13793.1</v>
      </c>
    </row>
    <row r="181" spans="1:11" ht="12.75">
      <c r="A181" s="24"/>
      <c r="B181" s="4" t="s">
        <v>322</v>
      </c>
      <c r="C181" s="77" t="s">
        <v>196</v>
      </c>
      <c r="D181" s="77" t="s">
        <v>196</v>
      </c>
      <c r="E181" s="77" t="s">
        <v>429</v>
      </c>
      <c r="F181" s="77" t="s">
        <v>323</v>
      </c>
      <c r="G181" s="15">
        <v>13793.1</v>
      </c>
      <c r="H181" s="78">
        <f aca="true" t="shared" si="17" ref="H181:H187">SUM(I181+J181)</f>
        <v>0</v>
      </c>
      <c r="I181" s="78">
        <v>0</v>
      </c>
      <c r="J181" s="78"/>
      <c r="K181" s="78">
        <f>SUM(G181+H181)</f>
        <v>13793.1</v>
      </c>
    </row>
    <row r="182" spans="1:11" ht="12.75">
      <c r="A182" s="10" t="s">
        <v>201</v>
      </c>
      <c r="B182" s="10" t="s">
        <v>202</v>
      </c>
      <c r="C182" s="74" t="s">
        <v>175</v>
      </c>
      <c r="D182" s="74"/>
      <c r="E182" s="74"/>
      <c r="F182" s="74"/>
      <c r="G182" s="11">
        <f>SUM(G183)</f>
        <v>701.5</v>
      </c>
      <c r="H182" s="71">
        <f t="shared" si="17"/>
        <v>0</v>
      </c>
      <c r="I182" s="71">
        <f>SUM(I183)</f>
        <v>0</v>
      </c>
      <c r="J182" s="78"/>
      <c r="K182" s="71">
        <f aca="true" t="shared" si="18" ref="K182:K188">SUM(G182+H182)</f>
        <v>701.5</v>
      </c>
    </row>
    <row r="183" spans="1:11" ht="12.75">
      <c r="A183" s="24"/>
      <c r="B183" s="24" t="s">
        <v>433</v>
      </c>
      <c r="C183" s="77" t="s">
        <v>175</v>
      </c>
      <c r="D183" s="77" t="s">
        <v>175</v>
      </c>
      <c r="E183" s="77"/>
      <c r="F183" s="77"/>
      <c r="G183" s="15">
        <f>SUM(G185)</f>
        <v>701.5</v>
      </c>
      <c r="H183" s="78">
        <f t="shared" si="17"/>
        <v>0</v>
      </c>
      <c r="I183" s="78">
        <f>SUM(I185)</f>
        <v>0</v>
      </c>
      <c r="J183" s="78"/>
      <c r="K183" s="78">
        <f t="shared" si="18"/>
        <v>701.5</v>
      </c>
    </row>
    <row r="184" spans="1:11" ht="12.75">
      <c r="A184" s="24"/>
      <c r="B184" s="24" t="s">
        <v>431</v>
      </c>
      <c r="C184" s="77" t="s">
        <v>175</v>
      </c>
      <c r="D184" s="77" t="s">
        <v>175</v>
      </c>
      <c r="E184" s="77" t="s">
        <v>432</v>
      </c>
      <c r="F184" s="77"/>
      <c r="G184" s="15">
        <f>SUM(G185)</f>
        <v>701.5</v>
      </c>
      <c r="H184" s="78">
        <f t="shared" si="17"/>
        <v>0</v>
      </c>
      <c r="I184" s="78">
        <f>SUM(I185)</f>
        <v>0</v>
      </c>
      <c r="J184" s="78"/>
      <c r="K184" s="78">
        <f t="shared" si="18"/>
        <v>701.5</v>
      </c>
    </row>
    <row r="185" spans="1:11" ht="48.75" customHeight="1">
      <c r="A185" s="24"/>
      <c r="B185" s="24" t="s">
        <v>431</v>
      </c>
      <c r="C185" s="77" t="s">
        <v>175</v>
      </c>
      <c r="D185" s="77" t="s">
        <v>175</v>
      </c>
      <c r="E185" s="77" t="s">
        <v>434</v>
      </c>
      <c r="F185" s="77"/>
      <c r="G185" s="15">
        <f>SUM(G187)</f>
        <v>701.5</v>
      </c>
      <c r="H185" s="78">
        <f t="shared" si="17"/>
        <v>0</v>
      </c>
      <c r="I185" s="78">
        <f>SUM(I186)</f>
        <v>0</v>
      </c>
      <c r="J185" s="78"/>
      <c r="K185" s="78">
        <f t="shared" si="18"/>
        <v>701.5</v>
      </c>
    </row>
    <row r="186" spans="1:11" ht="12.75">
      <c r="A186" s="24"/>
      <c r="B186" s="24" t="s">
        <v>435</v>
      </c>
      <c r="C186" s="77" t="s">
        <v>175</v>
      </c>
      <c r="D186" s="77" t="s">
        <v>175</v>
      </c>
      <c r="E186" s="77" t="s">
        <v>436</v>
      </c>
      <c r="F186" s="77"/>
      <c r="G186" s="15">
        <f>SUM(G187)</f>
        <v>701.5</v>
      </c>
      <c r="H186" s="78">
        <f t="shared" si="17"/>
        <v>0</v>
      </c>
      <c r="I186" s="78">
        <f>SUM(I187)</f>
        <v>0</v>
      </c>
      <c r="J186" s="78"/>
      <c r="K186" s="78">
        <f t="shared" si="18"/>
        <v>701.5</v>
      </c>
    </row>
    <row r="187" spans="1:11" ht="30" customHeight="1">
      <c r="A187" s="24"/>
      <c r="B187" s="24" t="s">
        <v>243</v>
      </c>
      <c r="C187" s="77" t="s">
        <v>175</v>
      </c>
      <c r="D187" s="77" t="s">
        <v>175</v>
      </c>
      <c r="E187" s="77" t="s">
        <v>437</v>
      </c>
      <c r="F187" s="77" t="s">
        <v>244</v>
      </c>
      <c r="G187" s="15">
        <v>701.5</v>
      </c>
      <c r="H187" s="78">
        <f t="shared" si="17"/>
        <v>0</v>
      </c>
      <c r="I187" s="78">
        <v>0</v>
      </c>
      <c r="J187" s="78"/>
      <c r="K187" s="78">
        <f t="shared" si="18"/>
        <v>701.5</v>
      </c>
    </row>
    <row r="188" spans="1:11" ht="12.75">
      <c r="A188" s="10" t="s">
        <v>204</v>
      </c>
      <c r="B188" s="10" t="s">
        <v>205</v>
      </c>
      <c r="C188" s="74" t="s">
        <v>192</v>
      </c>
      <c r="D188" s="74"/>
      <c r="E188" s="74"/>
      <c r="F188" s="74"/>
      <c r="G188" s="11">
        <f>SUM(G189)</f>
        <v>43463.7</v>
      </c>
      <c r="H188" s="78">
        <f>SUM(H189)</f>
        <v>0</v>
      </c>
      <c r="I188" s="78">
        <f>SUM(I189)</f>
        <v>0</v>
      </c>
      <c r="J188" s="78">
        <f>SUM(J189)</f>
        <v>0</v>
      </c>
      <c r="K188" s="71">
        <f t="shared" si="18"/>
        <v>43463.7</v>
      </c>
    </row>
    <row r="189" spans="1:11" ht="12.75">
      <c r="A189" s="24"/>
      <c r="B189" s="24" t="s">
        <v>206</v>
      </c>
      <c r="C189" s="77" t="s">
        <v>192</v>
      </c>
      <c r="D189" s="77" t="s">
        <v>167</v>
      </c>
      <c r="E189" s="77"/>
      <c r="F189" s="77"/>
      <c r="G189" s="15">
        <f>SUM(G191+G198+G207)</f>
        <v>43463.7</v>
      </c>
      <c r="H189" s="15">
        <f>SUM(H191+H198+H207)</f>
        <v>0</v>
      </c>
      <c r="I189" s="15">
        <f>SUM(I191+I198+I207)</f>
        <v>0</v>
      </c>
      <c r="J189" s="15">
        <f>SUM(J191+J198+J207)</f>
        <v>0</v>
      </c>
      <c r="K189" s="15">
        <f>SUM(G189+H189)</f>
        <v>43463.7</v>
      </c>
    </row>
    <row r="190" spans="1:11" ht="45.75" customHeight="1">
      <c r="A190" s="24"/>
      <c r="B190" s="24" t="s">
        <v>438</v>
      </c>
      <c r="C190" s="77" t="s">
        <v>192</v>
      </c>
      <c r="D190" s="77" t="s">
        <v>167</v>
      </c>
      <c r="E190" s="77" t="s">
        <v>439</v>
      </c>
      <c r="F190" s="77"/>
      <c r="G190" s="15">
        <f>SUM(G191+G198+G207)</f>
        <v>43463.7</v>
      </c>
      <c r="H190" s="15">
        <f>SUM(H191+H200)</f>
        <v>0</v>
      </c>
      <c r="I190" s="15">
        <f>SUM(I200+I191)</f>
        <v>0</v>
      </c>
      <c r="J190" s="15">
        <f>SUM(J207+J200)</f>
        <v>0</v>
      </c>
      <c r="K190" s="15">
        <f>SUM(G190+H190)</f>
        <v>43463.7</v>
      </c>
    </row>
    <row r="191" spans="1:11" ht="12.75">
      <c r="A191" s="24"/>
      <c r="B191" s="24" t="s">
        <v>440</v>
      </c>
      <c r="C191" s="77" t="s">
        <v>192</v>
      </c>
      <c r="D191" s="77" t="s">
        <v>167</v>
      </c>
      <c r="E191" s="77" t="s">
        <v>441</v>
      </c>
      <c r="F191" s="77"/>
      <c r="G191" s="15">
        <f>SUM(G192+G194+G196)</f>
        <v>24943.300000000003</v>
      </c>
      <c r="H191" s="15">
        <f>SUM(H192+H194+H196)</f>
        <v>0</v>
      </c>
      <c r="I191" s="15">
        <f>SUM(I192+I194+I196)</f>
        <v>0</v>
      </c>
      <c r="J191" s="15">
        <f>SUM(J192+J194+J196)</f>
        <v>0</v>
      </c>
      <c r="K191" s="15">
        <f>SUM(K192+K194+K196)</f>
        <v>24943.300000000003</v>
      </c>
    </row>
    <row r="192" spans="1:11" ht="34.5" customHeight="1">
      <c r="A192" s="24"/>
      <c r="B192" s="24" t="s">
        <v>442</v>
      </c>
      <c r="C192" s="77" t="s">
        <v>192</v>
      </c>
      <c r="D192" s="77" t="s">
        <v>167</v>
      </c>
      <c r="E192" s="77" t="s">
        <v>443</v>
      </c>
      <c r="F192" s="77"/>
      <c r="G192" s="15">
        <f aca="true" t="shared" si="19" ref="G192:J194">SUM(G193)</f>
        <v>20032.2</v>
      </c>
      <c r="H192" s="15">
        <f t="shared" si="19"/>
        <v>0</v>
      </c>
      <c r="I192" s="15">
        <f t="shared" si="19"/>
        <v>0</v>
      </c>
      <c r="J192" s="15">
        <f t="shared" si="19"/>
        <v>0</v>
      </c>
      <c r="K192" s="15">
        <f>SUM(K193)</f>
        <v>20032.2</v>
      </c>
    </row>
    <row r="193" spans="1:11" ht="12.75">
      <c r="A193" s="24"/>
      <c r="B193" s="4" t="s">
        <v>322</v>
      </c>
      <c r="C193" s="77" t="s">
        <v>192</v>
      </c>
      <c r="D193" s="77" t="s">
        <v>167</v>
      </c>
      <c r="E193" s="77" t="s">
        <v>443</v>
      </c>
      <c r="F193" s="77" t="s">
        <v>323</v>
      </c>
      <c r="G193" s="15">
        <v>20032.2</v>
      </c>
      <c r="H193" s="78">
        <f>SUM(I193+J193)</f>
        <v>0</v>
      </c>
      <c r="I193" s="78">
        <v>0</v>
      </c>
      <c r="J193" s="78"/>
      <c r="K193" s="78">
        <f>SUM(G193+H193)</f>
        <v>20032.2</v>
      </c>
    </row>
    <row r="194" spans="1:11" ht="12.75">
      <c r="A194" s="24"/>
      <c r="B194" s="81" t="s">
        <v>444</v>
      </c>
      <c r="C194" s="77" t="s">
        <v>192</v>
      </c>
      <c r="D194" s="77" t="s">
        <v>167</v>
      </c>
      <c r="E194" s="77" t="s">
        <v>445</v>
      </c>
      <c r="F194" s="77"/>
      <c r="G194" s="15">
        <f t="shared" si="19"/>
        <v>4419.7</v>
      </c>
      <c r="H194" s="15">
        <f t="shared" si="19"/>
        <v>0</v>
      </c>
      <c r="I194" s="15">
        <f t="shared" si="19"/>
        <v>0</v>
      </c>
      <c r="J194" s="15">
        <f t="shared" si="19"/>
        <v>0</v>
      </c>
      <c r="K194" s="15">
        <f>SUM(K195)</f>
        <v>4419.7</v>
      </c>
    </row>
    <row r="195" spans="1:11" ht="12.75">
      <c r="A195" s="24"/>
      <c r="B195" s="4" t="s">
        <v>322</v>
      </c>
      <c r="C195" s="77" t="s">
        <v>192</v>
      </c>
      <c r="D195" s="77" t="s">
        <v>167</v>
      </c>
      <c r="E195" s="77" t="s">
        <v>445</v>
      </c>
      <c r="F195" s="77" t="s">
        <v>323</v>
      </c>
      <c r="G195" s="15">
        <v>4419.7</v>
      </c>
      <c r="H195" s="78">
        <f>SUM(I195+J195)</f>
        <v>0</v>
      </c>
      <c r="I195" s="78">
        <v>0</v>
      </c>
      <c r="J195" s="78">
        <v>0</v>
      </c>
      <c r="K195" s="78">
        <f>SUM(G195+H195)</f>
        <v>4419.7</v>
      </c>
    </row>
    <row r="196" spans="1:11" ht="12.75">
      <c r="A196" s="24"/>
      <c r="B196" s="81" t="s">
        <v>444</v>
      </c>
      <c r="C196" s="77" t="s">
        <v>192</v>
      </c>
      <c r="D196" s="77" t="s">
        <v>167</v>
      </c>
      <c r="E196" s="77" t="s">
        <v>446</v>
      </c>
      <c r="F196" s="77"/>
      <c r="G196" s="15">
        <f>SUM(G197)</f>
        <v>491.4</v>
      </c>
      <c r="H196" s="78">
        <f>SUM(H197)</f>
        <v>0</v>
      </c>
      <c r="I196" s="78">
        <f>SUM(I197)</f>
        <v>0</v>
      </c>
      <c r="J196" s="78">
        <f>SUM(J197)</f>
        <v>0</v>
      </c>
      <c r="K196" s="78">
        <f>SUM(K197)</f>
        <v>491.4</v>
      </c>
    </row>
    <row r="197" spans="1:11" ht="12.75">
      <c r="A197" s="24"/>
      <c r="B197" s="4" t="s">
        <v>322</v>
      </c>
      <c r="C197" s="77" t="s">
        <v>192</v>
      </c>
      <c r="D197" s="77" t="s">
        <v>167</v>
      </c>
      <c r="E197" s="77" t="s">
        <v>446</v>
      </c>
      <c r="F197" s="77" t="s">
        <v>323</v>
      </c>
      <c r="G197" s="15">
        <v>491.4</v>
      </c>
      <c r="H197" s="78">
        <f>SUM(I197+J197)</f>
        <v>0</v>
      </c>
      <c r="I197" s="78">
        <v>0</v>
      </c>
      <c r="J197" s="78">
        <v>0</v>
      </c>
      <c r="K197" s="78">
        <f>SUM(G197+H197)</f>
        <v>491.4</v>
      </c>
    </row>
    <row r="198" spans="1:11" ht="12.75">
      <c r="A198" s="24"/>
      <c r="B198" s="24" t="s">
        <v>447</v>
      </c>
      <c r="C198" s="77" t="s">
        <v>192</v>
      </c>
      <c r="D198" s="77" t="s">
        <v>167</v>
      </c>
      <c r="E198" s="77" t="s">
        <v>448</v>
      </c>
      <c r="F198" s="77"/>
      <c r="G198" s="15">
        <f>SUM(G199+G201+G203+G205)</f>
        <v>15230.7</v>
      </c>
      <c r="H198" s="15">
        <f>SUM(H199+H201+H203+H205)</f>
        <v>0</v>
      </c>
      <c r="I198" s="15">
        <f>SUM(I199)</f>
        <v>0</v>
      </c>
      <c r="J198" s="15">
        <f>SUM(J199+J201+J203+J205)</f>
        <v>0</v>
      </c>
      <c r="K198" s="15">
        <f>SUM(G198+H198)</f>
        <v>15230.7</v>
      </c>
    </row>
    <row r="199" spans="1:11" ht="32.25" customHeight="1">
      <c r="A199" s="24"/>
      <c r="B199" s="24" t="s">
        <v>449</v>
      </c>
      <c r="C199" s="77" t="s">
        <v>192</v>
      </c>
      <c r="D199" s="77" t="s">
        <v>167</v>
      </c>
      <c r="E199" s="77" t="s">
        <v>450</v>
      </c>
      <c r="F199" s="77"/>
      <c r="G199" s="15">
        <f>SUM(G200)</f>
        <v>11793.7</v>
      </c>
      <c r="H199" s="15">
        <f>SUM(H200)</f>
        <v>0</v>
      </c>
      <c r="I199" s="15">
        <f>SUM(I200)</f>
        <v>0</v>
      </c>
      <c r="J199" s="15">
        <f>SUM(J200)</f>
        <v>0</v>
      </c>
      <c r="K199" s="15">
        <f>SUM(K200)</f>
        <v>11793.7</v>
      </c>
    </row>
    <row r="200" spans="1:11" ht="45.75" customHeight="1">
      <c r="A200" s="24"/>
      <c r="B200" s="4" t="s">
        <v>322</v>
      </c>
      <c r="C200" s="77" t="s">
        <v>192</v>
      </c>
      <c r="D200" s="77" t="s">
        <v>167</v>
      </c>
      <c r="E200" s="77" t="s">
        <v>450</v>
      </c>
      <c r="F200" s="77" t="s">
        <v>323</v>
      </c>
      <c r="G200" s="15">
        <v>11793.7</v>
      </c>
      <c r="H200" s="78">
        <f>SUM(I200+J200)</f>
        <v>0</v>
      </c>
      <c r="I200" s="78">
        <v>0</v>
      </c>
      <c r="J200" s="78"/>
      <c r="K200" s="78">
        <f>SUM(G200+H200)</f>
        <v>11793.7</v>
      </c>
    </row>
    <row r="201" spans="1:15" ht="12.75">
      <c r="A201" s="24"/>
      <c r="B201" s="24" t="s">
        <v>453</v>
      </c>
      <c r="C201" s="77" t="s">
        <v>192</v>
      </c>
      <c r="D201" s="77" t="s">
        <v>167</v>
      </c>
      <c r="E201" s="77" t="s">
        <v>454</v>
      </c>
      <c r="F201" s="77"/>
      <c r="G201" s="15">
        <f>SUM(G202)</f>
        <v>300</v>
      </c>
      <c r="H201" s="78">
        <f>SUM(I201+J201)</f>
        <v>0</v>
      </c>
      <c r="I201" s="78">
        <f>SUM(I202)</f>
        <v>0</v>
      </c>
      <c r="J201" s="78">
        <f>SUM(J202)</f>
        <v>0</v>
      </c>
      <c r="K201" s="78">
        <f>SUM(G201+H201)</f>
        <v>300</v>
      </c>
      <c r="O201" s="88"/>
    </row>
    <row r="202" spans="1:15" ht="12.75">
      <c r="A202" s="24"/>
      <c r="B202" s="4" t="s">
        <v>322</v>
      </c>
      <c r="C202" s="77" t="s">
        <v>192</v>
      </c>
      <c r="D202" s="77" t="s">
        <v>167</v>
      </c>
      <c r="E202" s="77" t="s">
        <v>454</v>
      </c>
      <c r="F202" s="77" t="s">
        <v>323</v>
      </c>
      <c r="G202" s="15">
        <v>300</v>
      </c>
      <c r="H202" s="78">
        <f>SUM(I202+J202)</f>
        <v>0</v>
      </c>
      <c r="I202" s="78">
        <v>0</v>
      </c>
      <c r="J202" s="78">
        <v>0</v>
      </c>
      <c r="K202" s="78">
        <f>SUM(G202+H202)</f>
        <v>300</v>
      </c>
      <c r="O202" s="88"/>
    </row>
    <row r="203" spans="1:15" ht="12.75">
      <c r="A203" s="24"/>
      <c r="B203" s="4" t="s">
        <v>444</v>
      </c>
      <c r="C203" s="77" t="s">
        <v>192</v>
      </c>
      <c r="D203" s="77" t="s">
        <v>167</v>
      </c>
      <c r="E203" s="77" t="s">
        <v>451</v>
      </c>
      <c r="F203" s="77"/>
      <c r="G203" s="15">
        <f>SUM(G204)</f>
        <v>2772.2</v>
      </c>
      <c r="H203" s="15">
        <f>SUM(H204)</f>
        <v>0</v>
      </c>
      <c r="I203" s="15">
        <f>SUM(I204)</f>
        <v>0</v>
      </c>
      <c r="J203" s="15">
        <f>SUM(J204)</f>
        <v>0</v>
      </c>
      <c r="K203" s="15">
        <f>SUM(K204)</f>
        <v>2772.2</v>
      </c>
      <c r="O203" s="88"/>
    </row>
    <row r="204" spans="1:15" ht="12.75">
      <c r="A204" s="24"/>
      <c r="B204" s="4" t="s">
        <v>322</v>
      </c>
      <c r="C204" s="77" t="s">
        <v>192</v>
      </c>
      <c r="D204" s="77" t="s">
        <v>167</v>
      </c>
      <c r="E204" s="77" t="s">
        <v>451</v>
      </c>
      <c r="F204" s="77" t="s">
        <v>323</v>
      </c>
      <c r="G204" s="15">
        <v>2772.2</v>
      </c>
      <c r="H204" s="78">
        <f>SUM(I204+J204)</f>
        <v>0</v>
      </c>
      <c r="I204" s="78">
        <v>0</v>
      </c>
      <c r="J204" s="78">
        <v>0</v>
      </c>
      <c r="K204" s="78">
        <f>SUM(G204+H204)</f>
        <v>2772.2</v>
      </c>
      <c r="O204" s="88"/>
    </row>
    <row r="205" spans="1:15" ht="12.75">
      <c r="A205" s="24"/>
      <c r="B205" s="4" t="s">
        <v>444</v>
      </c>
      <c r="C205" s="77" t="s">
        <v>192</v>
      </c>
      <c r="D205" s="77" t="s">
        <v>167</v>
      </c>
      <c r="E205" s="77" t="s">
        <v>452</v>
      </c>
      <c r="F205" s="77"/>
      <c r="G205" s="15">
        <f>SUM(G206)</f>
        <v>364.8</v>
      </c>
      <c r="H205" s="78">
        <f>SUM(H206)</f>
        <v>0</v>
      </c>
      <c r="I205" s="78">
        <f>SUM(I206)</f>
        <v>0</v>
      </c>
      <c r="J205" s="78">
        <f>SUM(J206)</f>
        <v>0</v>
      </c>
      <c r="K205" s="78">
        <f>SUM(K206)</f>
        <v>364.8</v>
      </c>
      <c r="O205" s="88"/>
    </row>
    <row r="206" spans="1:15" ht="12.75">
      <c r="A206" s="24"/>
      <c r="B206" s="4" t="s">
        <v>322</v>
      </c>
      <c r="C206" s="77" t="s">
        <v>192</v>
      </c>
      <c r="D206" s="77" t="s">
        <v>167</v>
      </c>
      <c r="E206" s="77" t="s">
        <v>452</v>
      </c>
      <c r="F206" s="77" t="s">
        <v>323</v>
      </c>
      <c r="G206" s="15">
        <v>364.8</v>
      </c>
      <c r="H206" s="78">
        <f>SUM(I206+J206)</f>
        <v>0</v>
      </c>
      <c r="I206" s="78">
        <v>0</v>
      </c>
      <c r="J206" s="78">
        <v>0</v>
      </c>
      <c r="K206" s="78">
        <f>SUM(G206+H206)</f>
        <v>364.8</v>
      </c>
      <c r="O206" s="88"/>
    </row>
    <row r="207" spans="1:11" ht="12.75">
      <c r="A207" s="24"/>
      <c r="B207" s="24" t="s">
        <v>455</v>
      </c>
      <c r="C207" s="77" t="s">
        <v>192</v>
      </c>
      <c r="D207" s="77" t="s">
        <v>167</v>
      </c>
      <c r="E207" s="77" t="s">
        <v>456</v>
      </c>
      <c r="F207" s="77"/>
      <c r="G207" s="15">
        <f>SUM(G208)</f>
        <v>3289.7</v>
      </c>
      <c r="H207" s="15">
        <f>SUM(I207)</f>
        <v>0</v>
      </c>
      <c r="I207" s="15">
        <f>SUM(I208)</f>
        <v>0</v>
      </c>
      <c r="J207" s="15">
        <f>SUM(J217+J213)</f>
        <v>0</v>
      </c>
      <c r="K207" s="15">
        <f>SUM(G207+H207)</f>
        <v>3289.7</v>
      </c>
    </row>
    <row r="208" spans="1:11" ht="12.75">
      <c r="A208" s="24"/>
      <c r="B208" s="24" t="s">
        <v>457</v>
      </c>
      <c r="C208" s="77" t="s">
        <v>192</v>
      </c>
      <c r="D208" s="77" t="s">
        <v>167</v>
      </c>
      <c r="E208" s="77" t="s">
        <v>458</v>
      </c>
      <c r="F208" s="77"/>
      <c r="G208" s="15">
        <f>SUM(G209)</f>
        <v>3289.7</v>
      </c>
      <c r="H208" s="15">
        <f>SUM(I208)</f>
        <v>0</v>
      </c>
      <c r="I208" s="15">
        <f>SUM(I209)</f>
        <v>0</v>
      </c>
      <c r="J208" s="15">
        <f>SUM(J209)</f>
        <v>0</v>
      </c>
      <c r="K208" s="15">
        <f>SUM(K209)</f>
        <v>3289.7</v>
      </c>
    </row>
    <row r="209" spans="1:11" ht="12.75">
      <c r="A209" s="24"/>
      <c r="B209" s="24" t="s">
        <v>243</v>
      </c>
      <c r="C209" s="77" t="s">
        <v>192</v>
      </c>
      <c r="D209" s="77" t="s">
        <v>167</v>
      </c>
      <c r="E209" s="77" t="s">
        <v>459</v>
      </c>
      <c r="F209" s="77" t="s">
        <v>244</v>
      </c>
      <c r="G209" s="15">
        <v>3289.7</v>
      </c>
      <c r="H209" s="15">
        <f>SUM(I209)</f>
        <v>0</v>
      </c>
      <c r="I209" s="78">
        <v>0</v>
      </c>
      <c r="J209" s="78"/>
      <c r="K209" s="15">
        <f>SUM(G209+H209)</f>
        <v>3289.7</v>
      </c>
    </row>
    <row r="210" spans="1:14" ht="12.75">
      <c r="A210" s="10" t="s">
        <v>207</v>
      </c>
      <c r="B210" s="10" t="s">
        <v>208</v>
      </c>
      <c r="C210" s="74" t="s">
        <v>184</v>
      </c>
      <c r="D210" s="74"/>
      <c r="E210" s="74"/>
      <c r="F210" s="74"/>
      <c r="G210" s="11">
        <f>SUM(G211)</f>
        <v>9653.8</v>
      </c>
      <c r="H210" s="11">
        <f aca="true" t="shared" si="20" ref="H210:N210">SUM(H211)</f>
        <v>0</v>
      </c>
      <c r="I210" s="11">
        <f t="shared" si="20"/>
        <v>0</v>
      </c>
      <c r="J210" s="11">
        <f t="shared" si="20"/>
        <v>0</v>
      </c>
      <c r="K210" s="11">
        <f t="shared" si="20"/>
        <v>9653.8</v>
      </c>
      <c r="L210" s="11">
        <f t="shared" si="20"/>
        <v>0</v>
      </c>
      <c r="M210" s="11">
        <f t="shared" si="20"/>
        <v>0</v>
      </c>
      <c r="N210" s="11">
        <f t="shared" si="20"/>
        <v>0</v>
      </c>
    </row>
    <row r="211" spans="1:11" ht="12.75">
      <c r="A211" s="24"/>
      <c r="B211" s="63" t="s">
        <v>209</v>
      </c>
      <c r="C211" s="77" t="s">
        <v>184</v>
      </c>
      <c r="D211" s="77" t="s">
        <v>180</v>
      </c>
      <c r="E211" s="77"/>
      <c r="F211" s="77"/>
      <c r="G211" s="15">
        <f>SUM(G212+G223)</f>
        <v>9653.8</v>
      </c>
      <c r="H211" s="15">
        <f>SUM(I211+J211)</f>
        <v>0</v>
      </c>
      <c r="I211" s="15">
        <f>SUM(I212+I223)</f>
        <v>0</v>
      </c>
      <c r="J211" s="15">
        <f>SUM(J212+J223)</f>
        <v>0</v>
      </c>
      <c r="K211" s="15">
        <f>SUM(G211+H211)</f>
        <v>9653.8</v>
      </c>
    </row>
    <row r="212" spans="1:11" ht="48" customHeight="1">
      <c r="A212" s="24"/>
      <c r="B212" s="24" t="s">
        <v>460</v>
      </c>
      <c r="C212" s="77" t="s">
        <v>184</v>
      </c>
      <c r="D212" s="77" t="s">
        <v>180</v>
      </c>
      <c r="E212" s="77" t="s">
        <v>461</v>
      </c>
      <c r="F212" s="77"/>
      <c r="G212" s="15">
        <f>SUM(G213+G216)</f>
        <v>2864.7</v>
      </c>
      <c r="H212" s="15">
        <f>SUM(H213+H216)</f>
        <v>0</v>
      </c>
      <c r="I212" s="15">
        <f>SUM(I213+I216)</f>
        <v>0</v>
      </c>
      <c r="J212" s="15">
        <f>SUM(J213+J216)</f>
        <v>0</v>
      </c>
      <c r="K212" s="15">
        <f>SUM(G212+H212)</f>
        <v>2864.7</v>
      </c>
    </row>
    <row r="213" spans="1:11" ht="12.75">
      <c r="A213" s="24"/>
      <c r="B213" s="24" t="s">
        <v>462</v>
      </c>
      <c r="C213" s="77" t="s">
        <v>184</v>
      </c>
      <c r="D213" s="77" t="s">
        <v>180</v>
      </c>
      <c r="E213" s="77" t="s">
        <v>463</v>
      </c>
      <c r="F213" s="77"/>
      <c r="G213" s="15">
        <f>SUM(G215)</f>
        <v>303.7</v>
      </c>
      <c r="H213" s="78">
        <f>SUM(I213+J213)</f>
        <v>0</v>
      </c>
      <c r="I213" s="78">
        <f>SUM(I215)</f>
        <v>0</v>
      </c>
      <c r="J213" s="78"/>
      <c r="K213" s="78">
        <f>SUM(G213+H213)</f>
        <v>303.7</v>
      </c>
    </row>
    <row r="214" spans="1:11" ht="12.75">
      <c r="A214" s="24"/>
      <c r="B214" s="24" t="s">
        <v>464</v>
      </c>
      <c r="C214" s="77" t="s">
        <v>184</v>
      </c>
      <c r="D214" s="77" t="s">
        <v>180</v>
      </c>
      <c r="E214" s="77" t="s">
        <v>465</v>
      </c>
      <c r="F214" s="77"/>
      <c r="G214" s="15">
        <f>SUM(G215)</f>
        <v>303.7</v>
      </c>
      <c r="H214" s="15">
        <f>SUM(H215)</f>
        <v>0</v>
      </c>
      <c r="I214" s="15">
        <f>SUM(I215)</f>
        <v>0</v>
      </c>
      <c r="J214" s="15">
        <f>SUM(J215)</f>
        <v>0</v>
      </c>
      <c r="K214" s="15">
        <f>SUM(K215)</f>
        <v>303.7</v>
      </c>
    </row>
    <row r="215" spans="1:11" ht="12.75">
      <c r="A215" s="24"/>
      <c r="B215" s="24" t="s">
        <v>262</v>
      </c>
      <c r="C215" s="77" t="s">
        <v>184</v>
      </c>
      <c r="D215" s="77" t="s">
        <v>180</v>
      </c>
      <c r="E215" s="77" t="s">
        <v>465</v>
      </c>
      <c r="F215" s="77" t="s">
        <v>263</v>
      </c>
      <c r="G215" s="15">
        <v>303.7</v>
      </c>
      <c r="H215" s="78">
        <f>SUM(I215+J215)</f>
        <v>0</v>
      </c>
      <c r="I215" s="78">
        <v>0</v>
      </c>
      <c r="J215" s="78"/>
      <c r="K215" s="78">
        <f aca="true" t="shared" si="21" ref="K215:K222">SUM(G215+H215)</f>
        <v>303.7</v>
      </c>
    </row>
    <row r="216" spans="1:11" ht="12.75">
      <c r="A216" s="24"/>
      <c r="B216" s="24" t="s">
        <v>466</v>
      </c>
      <c r="C216" s="77" t="s">
        <v>184</v>
      </c>
      <c r="D216" s="77" t="s">
        <v>180</v>
      </c>
      <c r="E216" s="77" t="s">
        <v>467</v>
      </c>
      <c r="F216" s="77"/>
      <c r="G216" s="15">
        <f>SUM(G217+G219+G221)</f>
        <v>2561</v>
      </c>
      <c r="H216" s="15">
        <f>SUM(H217+H219+H221)</f>
        <v>0</v>
      </c>
      <c r="I216" s="15">
        <f>SUM(I217+I219+I221)</f>
        <v>0</v>
      </c>
      <c r="J216" s="15">
        <f>SUM(J217+J219)</f>
        <v>0</v>
      </c>
      <c r="K216" s="15">
        <f t="shared" si="21"/>
        <v>2561</v>
      </c>
    </row>
    <row r="217" spans="1:11" ht="12.75">
      <c r="A217" s="24"/>
      <c r="B217" s="24" t="s">
        <v>468</v>
      </c>
      <c r="C217" s="77" t="s">
        <v>184</v>
      </c>
      <c r="D217" s="77" t="s">
        <v>180</v>
      </c>
      <c r="E217" s="77" t="s">
        <v>469</v>
      </c>
      <c r="F217" s="77"/>
      <c r="G217" s="15">
        <f>SUM(G218)</f>
        <v>1200</v>
      </c>
      <c r="H217" s="78">
        <f aca="true" t="shared" si="22" ref="H217:H222">SUM(I217+J217)</f>
        <v>0</v>
      </c>
      <c r="I217" s="78">
        <f>SUM(I218)</f>
        <v>0</v>
      </c>
      <c r="J217" s="78"/>
      <c r="K217" s="78">
        <f t="shared" si="21"/>
        <v>1200</v>
      </c>
    </row>
    <row r="218" spans="1:11" ht="29.25" customHeight="1">
      <c r="A218" s="24"/>
      <c r="B218" s="24" t="s">
        <v>262</v>
      </c>
      <c r="C218" s="77" t="s">
        <v>184</v>
      </c>
      <c r="D218" s="77" t="s">
        <v>180</v>
      </c>
      <c r="E218" s="77" t="s">
        <v>469</v>
      </c>
      <c r="F218" s="77" t="s">
        <v>263</v>
      </c>
      <c r="G218" s="15">
        <v>1200</v>
      </c>
      <c r="H218" s="78">
        <f t="shared" si="22"/>
        <v>0</v>
      </c>
      <c r="I218" s="78">
        <v>0</v>
      </c>
      <c r="J218" s="78"/>
      <c r="K218" s="78">
        <f t="shared" si="21"/>
        <v>1200</v>
      </c>
    </row>
    <row r="219" spans="1:11" ht="46.5" customHeight="1">
      <c r="A219" s="24"/>
      <c r="B219" s="24" t="s">
        <v>472</v>
      </c>
      <c r="C219" s="77" t="s">
        <v>184</v>
      </c>
      <c r="D219" s="77" t="s">
        <v>180</v>
      </c>
      <c r="E219" s="77" t="s">
        <v>473</v>
      </c>
      <c r="F219" s="77"/>
      <c r="G219" s="15">
        <f>SUM(G220)</f>
        <v>437</v>
      </c>
      <c r="H219" s="78">
        <f t="shared" si="22"/>
        <v>0</v>
      </c>
      <c r="I219" s="78">
        <f>SUM(I220)</f>
        <v>0</v>
      </c>
      <c r="J219" s="78"/>
      <c r="K219" s="78">
        <f t="shared" si="21"/>
        <v>437</v>
      </c>
    </row>
    <row r="220" spans="1:11" ht="30" customHeight="1">
      <c r="A220" s="24"/>
      <c r="B220" s="24" t="s">
        <v>262</v>
      </c>
      <c r="C220" s="77" t="s">
        <v>184</v>
      </c>
      <c r="D220" s="77" t="s">
        <v>180</v>
      </c>
      <c r="E220" s="77" t="s">
        <v>473</v>
      </c>
      <c r="F220" s="77" t="s">
        <v>263</v>
      </c>
      <c r="G220" s="15">
        <v>437</v>
      </c>
      <c r="H220" s="78">
        <f t="shared" si="22"/>
        <v>0</v>
      </c>
      <c r="I220" s="78">
        <v>0</v>
      </c>
      <c r="J220" s="78"/>
      <c r="K220" s="78">
        <f t="shared" si="21"/>
        <v>437</v>
      </c>
    </row>
    <row r="221" spans="1:11" ht="17.25" customHeight="1">
      <c r="A221" s="24"/>
      <c r="B221" s="24" t="s">
        <v>470</v>
      </c>
      <c r="C221" s="77" t="s">
        <v>184</v>
      </c>
      <c r="D221" s="77" t="s">
        <v>180</v>
      </c>
      <c r="E221" s="77" t="s">
        <v>471</v>
      </c>
      <c r="F221" s="77"/>
      <c r="G221" s="15">
        <f>SUM(G222)</f>
        <v>924</v>
      </c>
      <c r="H221" s="78">
        <f t="shared" si="22"/>
        <v>0</v>
      </c>
      <c r="I221" s="78">
        <f>SUM(I222)</f>
        <v>0</v>
      </c>
      <c r="J221" s="78"/>
      <c r="K221" s="78">
        <f t="shared" si="21"/>
        <v>924</v>
      </c>
    </row>
    <row r="222" spans="1:11" ht="30" customHeight="1">
      <c r="A222" s="24"/>
      <c r="B222" s="24" t="s">
        <v>262</v>
      </c>
      <c r="C222" s="77" t="s">
        <v>184</v>
      </c>
      <c r="D222" s="77" t="s">
        <v>180</v>
      </c>
      <c r="E222" s="77" t="s">
        <v>471</v>
      </c>
      <c r="F222" s="77" t="s">
        <v>263</v>
      </c>
      <c r="G222" s="15">
        <v>924</v>
      </c>
      <c r="H222" s="78">
        <f t="shared" si="22"/>
        <v>0</v>
      </c>
      <c r="I222" s="78">
        <v>0</v>
      </c>
      <c r="J222" s="78"/>
      <c r="K222" s="78">
        <f t="shared" si="21"/>
        <v>924</v>
      </c>
    </row>
    <row r="223" spans="1:14" ht="28.5" customHeight="1">
      <c r="A223" s="24"/>
      <c r="B223" s="141" t="s">
        <v>485</v>
      </c>
      <c r="C223" s="77" t="s">
        <v>184</v>
      </c>
      <c r="D223" s="77" t="s">
        <v>180</v>
      </c>
      <c r="E223" s="123" t="s">
        <v>486</v>
      </c>
      <c r="F223" s="77"/>
      <c r="G223" s="15">
        <f>SUM(G224)</f>
        <v>6789.1</v>
      </c>
      <c r="H223" s="15">
        <f aca="true" t="shared" si="23" ref="H223:N223">SUM(H224)</f>
        <v>0</v>
      </c>
      <c r="I223" s="15">
        <f t="shared" si="23"/>
        <v>0</v>
      </c>
      <c r="J223" s="15">
        <f t="shared" si="23"/>
        <v>0</v>
      </c>
      <c r="K223" s="15">
        <f t="shared" si="23"/>
        <v>6789.1</v>
      </c>
      <c r="L223" s="15">
        <f t="shared" si="23"/>
        <v>0</v>
      </c>
      <c r="M223" s="15">
        <f t="shared" si="23"/>
        <v>0</v>
      </c>
      <c r="N223" s="15">
        <f t="shared" si="23"/>
        <v>0</v>
      </c>
    </row>
    <row r="224" spans="1:11" ht="28.5" customHeight="1">
      <c r="A224" s="24"/>
      <c r="B224" s="122" t="s">
        <v>487</v>
      </c>
      <c r="C224" s="77" t="s">
        <v>184</v>
      </c>
      <c r="D224" s="77" t="s">
        <v>180</v>
      </c>
      <c r="E224" s="123" t="s">
        <v>488</v>
      </c>
      <c r="F224" s="77"/>
      <c r="G224" s="15">
        <f>SUM(G225+G227+G229+G231)</f>
        <v>6789.1</v>
      </c>
      <c r="H224" s="15">
        <f>SUM(H225+H227+H229+H231)</f>
        <v>0</v>
      </c>
      <c r="I224" s="15">
        <f>SUM(I225+I227+I229+I231)</f>
        <v>0</v>
      </c>
      <c r="J224" s="15">
        <f>SUM(J225+J227+J229+J231)</f>
        <v>0</v>
      </c>
      <c r="K224" s="15">
        <f>SUM(K225+K227+K229+K231)</f>
        <v>6789.1</v>
      </c>
    </row>
    <row r="225" spans="1:11" ht="61.5" customHeight="1">
      <c r="A225" s="24"/>
      <c r="B225" s="79" t="s">
        <v>489</v>
      </c>
      <c r="C225" s="77" t="s">
        <v>184</v>
      </c>
      <c r="D225" s="77" t="s">
        <v>180</v>
      </c>
      <c r="E225" s="124" t="s">
        <v>490</v>
      </c>
      <c r="F225" s="77"/>
      <c r="G225" s="15">
        <f>SUM(G226)</f>
        <v>980</v>
      </c>
      <c r="H225" s="78">
        <f aca="true" t="shared" si="24" ref="H225:H233">SUM(I225+J225)</f>
        <v>0</v>
      </c>
      <c r="I225" s="78">
        <f>SUM(I226)</f>
        <v>0</v>
      </c>
      <c r="J225" s="53"/>
      <c r="K225" s="78">
        <f>SUM(G225+H225)</f>
        <v>980</v>
      </c>
    </row>
    <row r="226" spans="1:11" ht="28.5" customHeight="1">
      <c r="A226" s="24"/>
      <c r="B226" s="24" t="s">
        <v>262</v>
      </c>
      <c r="C226" s="77" t="s">
        <v>184</v>
      </c>
      <c r="D226" s="77" t="s">
        <v>180</v>
      </c>
      <c r="E226" s="124" t="s">
        <v>490</v>
      </c>
      <c r="F226" s="77" t="s">
        <v>263</v>
      </c>
      <c r="G226" s="15">
        <v>980</v>
      </c>
      <c r="H226" s="78">
        <f t="shared" si="24"/>
        <v>0</v>
      </c>
      <c r="I226" s="78">
        <v>0</v>
      </c>
      <c r="J226" s="78"/>
      <c r="K226" s="78">
        <f>SUM(G226+H226)</f>
        <v>980</v>
      </c>
    </row>
    <row r="227" spans="1:11" ht="12.75">
      <c r="A227" s="24"/>
      <c r="B227" s="79" t="s">
        <v>491</v>
      </c>
      <c r="C227" s="77" t="s">
        <v>184</v>
      </c>
      <c r="D227" s="77" t="s">
        <v>180</v>
      </c>
      <c r="E227" s="124" t="s">
        <v>492</v>
      </c>
      <c r="F227" s="77"/>
      <c r="G227" s="15">
        <f>SUM(G228)</f>
        <v>2223.1</v>
      </c>
      <c r="H227" s="78">
        <f t="shared" si="24"/>
        <v>0</v>
      </c>
      <c r="I227" s="78">
        <f>SUM(I228)</f>
        <v>0</v>
      </c>
      <c r="J227" s="53"/>
      <c r="K227" s="78">
        <f>SUM(G227+H227)</f>
        <v>2223.1</v>
      </c>
    </row>
    <row r="228" spans="1:11" ht="12.75">
      <c r="A228" s="24"/>
      <c r="B228" s="24" t="s">
        <v>262</v>
      </c>
      <c r="C228" s="77" t="s">
        <v>184</v>
      </c>
      <c r="D228" s="77" t="s">
        <v>180</v>
      </c>
      <c r="E228" s="124" t="s">
        <v>492</v>
      </c>
      <c r="F228" s="77" t="s">
        <v>263</v>
      </c>
      <c r="G228" s="15">
        <v>2223.1</v>
      </c>
      <c r="H228" s="78">
        <f t="shared" si="24"/>
        <v>0</v>
      </c>
      <c r="I228" s="78">
        <v>0</v>
      </c>
      <c r="J228" s="78"/>
      <c r="K228" s="78">
        <f>SUM(G228+H228)</f>
        <v>2223.1</v>
      </c>
    </row>
    <row r="229" spans="1:11" ht="30.75" customHeight="1">
      <c r="A229" s="24"/>
      <c r="B229" s="4" t="s">
        <v>494</v>
      </c>
      <c r="C229" s="77" t="s">
        <v>184</v>
      </c>
      <c r="D229" s="77" t="s">
        <v>180</v>
      </c>
      <c r="E229" s="77" t="s">
        <v>495</v>
      </c>
      <c r="F229" s="77"/>
      <c r="G229" s="15">
        <f>SUM(G230)</f>
        <v>1362.9</v>
      </c>
      <c r="H229" s="78">
        <f t="shared" si="24"/>
        <v>0</v>
      </c>
      <c r="I229" s="78">
        <f>SUM(I230)</f>
        <v>0</v>
      </c>
      <c r="J229" s="78">
        <f>SUM(J230)</f>
        <v>0</v>
      </c>
      <c r="K229" s="78">
        <f aca="true" t="shared" si="25" ref="K229:K234">SUM(G229+H229)</f>
        <v>1362.9</v>
      </c>
    </row>
    <row r="230" spans="1:11" ht="29.25" customHeight="1">
      <c r="A230" s="24"/>
      <c r="B230" s="24" t="s">
        <v>493</v>
      </c>
      <c r="C230" s="77" t="s">
        <v>184</v>
      </c>
      <c r="D230" s="77" t="s">
        <v>180</v>
      </c>
      <c r="E230" s="77" t="s">
        <v>495</v>
      </c>
      <c r="F230" s="77" t="s">
        <v>263</v>
      </c>
      <c r="G230" s="15">
        <v>1362.9</v>
      </c>
      <c r="H230" s="78">
        <f t="shared" si="24"/>
        <v>0</v>
      </c>
      <c r="I230" s="78">
        <v>0</v>
      </c>
      <c r="J230" s="78">
        <v>0</v>
      </c>
      <c r="K230" s="78">
        <f t="shared" si="25"/>
        <v>1362.9</v>
      </c>
    </row>
    <row r="231" spans="1:11" ht="30" customHeight="1">
      <c r="A231" s="24"/>
      <c r="B231" s="4" t="s">
        <v>496</v>
      </c>
      <c r="C231" s="77" t="s">
        <v>184</v>
      </c>
      <c r="D231" s="77" t="s">
        <v>180</v>
      </c>
      <c r="E231" s="77" t="s">
        <v>497</v>
      </c>
      <c r="F231" s="77"/>
      <c r="G231" s="15">
        <f>SUM(G232)</f>
        <v>2223.1</v>
      </c>
      <c r="H231" s="78">
        <f t="shared" si="24"/>
        <v>0</v>
      </c>
      <c r="I231" s="78">
        <f>SUM(I232)</f>
        <v>0</v>
      </c>
      <c r="J231" s="78">
        <f>SUM(J232)</f>
        <v>0</v>
      </c>
      <c r="K231" s="78">
        <f t="shared" si="25"/>
        <v>2223.1</v>
      </c>
    </row>
    <row r="232" spans="1:11" ht="29.25" customHeight="1">
      <c r="A232" s="24"/>
      <c r="B232" s="24" t="s">
        <v>493</v>
      </c>
      <c r="C232" s="77" t="s">
        <v>184</v>
      </c>
      <c r="D232" s="77" t="s">
        <v>180</v>
      </c>
      <c r="E232" s="77" t="s">
        <v>497</v>
      </c>
      <c r="F232" s="77" t="s">
        <v>263</v>
      </c>
      <c r="G232" s="15">
        <v>2223.1</v>
      </c>
      <c r="H232" s="78">
        <f t="shared" si="24"/>
        <v>0</v>
      </c>
      <c r="I232" s="78">
        <v>0</v>
      </c>
      <c r="J232" s="78">
        <v>0</v>
      </c>
      <c r="K232" s="78">
        <f t="shared" si="25"/>
        <v>2223.1</v>
      </c>
    </row>
    <row r="233" spans="1:11" ht="12.75">
      <c r="A233" s="10" t="s">
        <v>210</v>
      </c>
      <c r="B233" s="10" t="s">
        <v>211</v>
      </c>
      <c r="C233" s="74" t="s">
        <v>212</v>
      </c>
      <c r="D233" s="77"/>
      <c r="E233" s="77"/>
      <c r="F233" s="77"/>
      <c r="G233" s="11">
        <f>SUM(G234)</f>
        <v>11558.300000000003</v>
      </c>
      <c r="H233" s="78">
        <f t="shared" si="24"/>
        <v>0</v>
      </c>
      <c r="I233" s="71">
        <f>SUM(I234)</f>
        <v>0</v>
      </c>
      <c r="J233" s="71">
        <f>SUM(J234)</f>
        <v>0</v>
      </c>
      <c r="K233" s="71">
        <f t="shared" si="25"/>
        <v>11558.300000000003</v>
      </c>
    </row>
    <row r="234" spans="1:11" ht="12.75">
      <c r="A234" s="24"/>
      <c r="B234" s="24" t="s">
        <v>213</v>
      </c>
      <c r="C234" s="77" t="s">
        <v>212</v>
      </c>
      <c r="D234" s="77" t="s">
        <v>167</v>
      </c>
      <c r="E234" s="77"/>
      <c r="F234" s="77"/>
      <c r="G234" s="15">
        <f>SUM(G236)</f>
        <v>11558.300000000003</v>
      </c>
      <c r="H234" s="15">
        <f>SUM(H236)</f>
        <v>0</v>
      </c>
      <c r="I234" s="15">
        <f>SUM(I236)</f>
        <v>0</v>
      </c>
      <c r="J234" s="15">
        <f>SUM(J236)</f>
        <v>0</v>
      </c>
      <c r="K234" s="78">
        <f t="shared" si="25"/>
        <v>11558.300000000003</v>
      </c>
    </row>
    <row r="235" spans="1:11" ht="12.75">
      <c r="A235" s="24"/>
      <c r="B235" s="24" t="s">
        <v>474</v>
      </c>
      <c r="C235" s="77" t="s">
        <v>212</v>
      </c>
      <c r="D235" s="77" t="s">
        <v>167</v>
      </c>
      <c r="E235" s="77" t="s">
        <v>475</v>
      </c>
      <c r="F235" s="77"/>
      <c r="G235" s="15">
        <v>10452.5</v>
      </c>
      <c r="H235" s="15">
        <f>SUM(H236)</f>
        <v>0</v>
      </c>
      <c r="I235" s="15">
        <f>SUM(I236)</f>
        <v>0</v>
      </c>
      <c r="J235" s="15">
        <f>SUM(J236)</f>
        <v>0</v>
      </c>
      <c r="K235" s="15">
        <v>10452.5</v>
      </c>
    </row>
    <row r="236" spans="1:14" ht="30" customHeight="1">
      <c r="A236" s="24"/>
      <c r="B236" s="24" t="s">
        <v>476</v>
      </c>
      <c r="C236" s="77" t="s">
        <v>212</v>
      </c>
      <c r="D236" s="77" t="s">
        <v>167</v>
      </c>
      <c r="E236" s="77" t="s">
        <v>477</v>
      </c>
      <c r="F236" s="77"/>
      <c r="G236" s="15">
        <f>SUM(G237+G239+G243+G241)</f>
        <v>11558.300000000003</v>
      </c>
      <c r="H236" s="15">
        <f aca="true" t="shared" si="26" ref="H236:N236">SUM(H237+H239+H243+H241)</f>
        <v>0</v>
      </c>
      <c r="I236" s="15">
        <f t="shared" si="26"/>
        <v>0</v>
      </c>
      <c r="J236" s="15">
        <f t="shared" si="26"/>
        <v>0</v>
      </c>
      <c r="K236" s="15">
        <f t="shared" si="26"/>
        <v>11558.300000000003</v>
      </c>
      <c r="L236" s="15">
        <f t="shared" si="26"/>
        <v>0</v>
      </c>
      <c r="M236" s="15">
        <f t="shared" si="26"/>
        <v>0</v>
      </c>
      <c r="N236" s="15">
        <f t="shared" si="26"/>
        <v>0</v>
      </c>
    </row>
    <row r="237" spans="1:11" ht="15" customHeight="1">
      <c r="A237" s="24"/>
      <c r="B237" s="24" t="s">
        <v>526</v>
      </c>
      <c r="C237" s="77" t="s">
        <v>212</v>
      </c>
      <c r="D237" s="77" t="s">
        <v>167</v>
      </c>
      <c r="E237" s="77" t="s">
        <v>479</v>
      </c>
      <c r="F237" s="77"/>
      <c r="G237" s="15">
        <f>SUM(G238)</f>
        <v>2390.3</v>
      </c>
      <c r="H237" s="15">
        <f>SUM(H238)</f>
        <v>0</v>
      </c>
      <c r="I237" s="15">
        <f>SUM(I238)</f>
        <v>0</v>
      </c>
      <c r="J237" s="15">
        <f>SUM(J238)</f>
        <v>0</v>
      </c>
      <c r="K237" s="15">
        <f>SUM(K238)</f>
        <v>2390.3</v>
      </c>
    </row>
    <row r="238" spans="1:11" ht="12.75">
      <c r="A238" s="24"/>
      <c r="B238" s="24" t="s">
        <v>243</v>
      </c>
      <c r="C238" s="77" t="s">
        <v>212</v>
      </c>
      <c r="D238" s="77" t="s">
        <v>167</v>
      </c>
      <c r="E238" s="77" t="s">
        <v>479</v>
      </c>
      <c r="F238" s="77" t="s">
        <v>244</v>
      </c>
      <c r="G238" s="15">
        <v>2390.3</v>
      </c>
      <c r="H238" s="78">
        <f>SUM(I238+J238)</f>
        <v>0</v>
      </c>
      <c r="I238" s="78">
        <v>0</v>
      </c>
      <c r="J238" s="78"/>
      <c r="K238" s="78">
        <f>SUM(G238+H238)</f>
        <v>2390.3</v>
      </c>
    </row>
    <row r="239" spans="1:11" ht="31.5" customHeight="1">
      <c r="A239" s="24"/>
      <c r="B239" s="24" t="s">
        <v>449</v>
      </c>
      <c r="C239" s="77" t="s">
        <v>212</v>
      </c>
      <c r="D239" s="77" t="s">
        <v>167</v>
      </c>
      <c r="E239" s="77" t="s">
        <v>480</v>
      </c>
      <c r="F239" s="77"/>
      <c r="G239" s="15">
        <f>SUM(G240)</f>
        <v>8019.6</v>
      </c>
      <c r="H239" s="15">
        <f>SUM(H240)</f>
        <v>0</v>
      </c>
      <c r="I239" s="15">
        <f>SUM(I240)</f>
        <v>0</v>
      </c>
      <c r="J239" s="15">
        <f>SUM(J240)</f>
        <v>0</v>
      </c>
      <c r="K239" s="15">
        <f>SUM(K240)</f>
        <v>8019.6</v>
      </c>
    </row>
    <row r="240" spans="1:11" ht="12.75">
      <c r="A240" s="24"/>
      <c r="B240" s="4" t="s">
        <v>322</v>
      </c>
      <c r="C240" s="77" t="s">
        <v>212</v>
      </c>
      <c r="D240" s="77" t="s">
        <v>167</v>
      </c>
      <c r="E240" s="77" t="s">
        <v>480</v>
      </c>
      <c r="F240" s="77" t="s">
        <v>323</v>
      </c>
      <c r="G240" s="15">
        <v>8019.6</v>
      </c>
      <c r="H240" s="78">
        <f>SUM(I240+J240)</f>
        <v>0</v>
      </c>
      <c r="I240" s="78">
        <v>0</v>
      </c>
      <c r="J240" s="78">
        <v>0</v>
      </c>
      <c r="K240" s="78">
        <f aca="true" t="shared" si="27" ref="K240:K250">SUM(G240+H240)</f>
        <v>8019.6</v>
      </c>
    </row>
    <row r="241" spans="1:14" ht="30.75" customHeight="1">
      <c r="A241" s="24"/>
      <c r="B241" s="4" t="s">
        <v>481</v>
      </c>
      <c r="C241" s="77" t="s">
        <v>212</v>
      </c>
      <c r="D241" s="77" t="s">
        <v>167</v>
      </c>
      <c r="E241" s="77" t="s">
        <v>482</v>
      </c>
      <c r="F241" s="77"/>
      <c r="G241" s="15">
        <f>SUM(G242)</f>
        <v>679.7</v>
      </c>
      <c r="H241" s="15">
        <f aca="true" t="shared" si="28" ref="H241:N241">SUM(H242)</f>
        <v>0</v>
      </c>
      <c r="I241" s="15">
        <f t="shared" si="28"/>
        <v>0</v>
      </c>
      <c r="J241" s="15">
        <f t="shared" si="28"/>
        <v>0</v>
      </c>
      <c r="K241" s="15">
        <f t="shared" si="28"/>
        <v>679.7</v>
      </c>
      <c r="L241" s="15">
        <f t="shared" si="28"/>
        <v>0</v>
      </c>
      <c r="M241" s="15">
        <f t="shared" si="28"/>
        <v>0</v>
      </c>
      <c r="N241" s="15">
        <f t="shared" si="28"/>
        <v>0</v>
      </c>
    </row>
    <row r="242" spans="1:11" ht="45.75" customHeight="1">
      <c r="A242" s="24"/>
      <c r="B242" s="4" t="s">
        <v>322</v>
      </c>
      <c r="C242" s="77" t="s">
        <v>212</v>
      </c>
      <c r="D242" s="77" t="s">
        <v>167</v>
      </c>
      <c r="E242" s="77" t="s">
        <v>482</v>
      </c>
      <c r="F242" s="77" t="s">
        <v>323</v>
      </c>
      <c r="G242" s="15">
        <v>679.7</v>
      </c>
      <c r="H242" s="78">
        <f>SUM(I242+J242)</f>
        <v>0</v>
      </c>
      <c r="I242" s="78">
        <v>0</v>
      </c>
      <c r="J242" s="78">
        <v>0</v>
      </c>
      <c r="K242" s="78">
        <f>SUM(G242+H242)</f>
        <v>679.7</v>
      </c>
    </row>
    <row r="243" spans="1:11" ht="16.5" customHeight="1">
      <c r="A243" s="24"/>
      <c r="B243" s="24" t="s">
        <v>483</v>
      </c>
      <c r="C243" s="77" t="s">
        <v>212</v>
      </c>
      <c r="D243" s="77" t="s">
        <v>167</v>
      </c>
      <c r="E243" s="77" t="s">
        <v>484</v>
      </c>
      <c r="F243" s="77"/>
      <c r="G243" s="15">
        <f>SUM(G244)</f>
        <v>468.7</v>
      </c>
      <c r="H243" s="15">
        <f>SUM(H244)</f>
        <v>0</v>
      </c>
      <c r="I243" s="15">
        <f>SUM(I244)</f>
        <v>0</v>
      </c>
      <c r="J243" s="15">
        <f>SUM(J244)</f>
        <v>0</v>
      </c>
      <c r="K243" s="15">
        <f>SUM(K244)</f>
        <v>468.7</v>
      </c>
    </row>
    <row r="244" spans="1:11" ht="45.75" customHeight="1">
      <c r="A244" s="24"/>
      <c r="B244" s="4" t="s">
        <v>322</v>
      </c>
      <c r="C244" s="77" t="s">
        <v>212</v>
      </c>
      <c r="D244" s="77" t="s">
        <v>167</v>
      </c>
      <c r="E244" s="77" t="s">
        <v>484</v>
      </c>
      <c r="F244" s="77" t="s">
        <v>323</v>
      </c>
      <c r="G244" s="15">
        <v>468.7</v>
      </c>
      <c r="H244" s="78">
        <f>SUM(I244+J244)</f>
        <v>0</v>
      </c>
      <c r="I244" s="78">
        <v>0</v>
      </c>
      <c r="J244" s="78">
        <v>0</v>
      </c>
      <c r="K244" s="78">
        <f>SUM(G244+H244)</f>
        <v>468.7</v>
      </c>
    </row>
    <row r="245" spans="1:11" ht="30" customHeight="1">
      <c r="A245" s="142" t="s">
        <v>214</v>
      </c>
      <c r="B245" s="10" t="s">
        <v>215</v>
      </c>
      <c r="C245" s="74" t="s">
        <v>177</v>
      </c>
      <c r="D245" s="74"/>
      <c r="E245" s="74"/>
      <c r="F245" s="74"/>
      <c r="G245" s="11">
        <f aca="true" t="shared" si="29" ref="G245:I249">SUM(G246)</f>
        <v>906.3</v>
      </c>
      <c r="H245" s="71">
        <f t="shared" si="29"/>
        <v>0</v>
      </c>
      <c r="I245" s="71">
        <f t="shared" si="29"/>
        <v>0</v>
      </c>
      <c r="J245" s="71"/>
      <c r="K245" s="71">
        <f t="shared" si="27"/>
        <v>906.3</v>
      </c>
    </row>
    <row r="246" spans="1:11" ht="12.75">
      <c r="A246" s="126"/>
      <c r="B246" s="24" t="s">
        <v>527</v>
      </c>
      <c r="C246" s="77" t="s">
        <v>177</v>
      </c>
      <c r="D246" s="77" t="s">
        <v>167</v>
      </c>
      <c r="E246" s="77"/>
      <c r="F246" s="77"/>
      <c r="G246" s="15">
        <f>SUM(G248)</f>
        <v>906.3</v>
      </c>
      <c r="H246" s="78">
        <f>SUM(H248)</f>
        <v>0</v>
      </c>
      <c r="I246" s="78">
        <f>SUM(I248)</f>
        <v>0</v>
      </c>
      <c r="J246" s="78"/>
      <c r="K246" s="78">
        <f t="shared" si="27"/>
        <v>906.3</v>
      </c>
    </row>
    <row r="247" spans="1:11" ht="12.75">
      <c r="A247" s="126"/>
      <c r="B247" s="24" t="s">
        <v>336</v>
      </c>
      <c r="C247" s="77" t="s">
        <v>177</v>
      </c>
      <c r="D247" s="77" t="s">
        <v>167</v>
      </c>
      <c r="E247" s="77" t="s">
        <v>337</v>
      </c>
      <c r="F247" s="77"/>
      <c r="G247" s="15">
        <f t="shared" si="29"/>
        <v>906.3</v>
      </c>
      <c r="H247" s="78">
        <f t="shared" si="29"/>
        <v>0</v>
      </c>
      <c r="I247" s="78">
        <f t="shared" si="29"/>
        <v>0</v>
      </c>
      <c r="J247" s="78"/>
      <c r="K247" s="78">
        <f>SUM(G247+H247)</f>
        <v>906.3</v>
      </c>
    </row>
    <row r="248" spans="1:11" ht="61.5" customHeight="1">
      <c r="A248" s="126"/>
      <c r="B248" s="24" t="s">
        <v>528</v>
      </c>
      <c r="C248" s="77" t="s">
        <v>177</v>
      </c>
      <c r="D248" s="77" t="s">
        <v>167</v>
      </c>
      <c r="E248" s="77" t="s">
        <v>339</v>
      </c>
      <c r="F248" s="77"/>
      <c r="G248" s="15">
        <f t="shared" si="29"/>
        <v>906.3</v>
      </c>
      <c r="H248" s="78">
        <f t="shared" si="29"/>
        <v>0</v>
      </c>
      <c r="I248" s="78">
        <f t="shared" si="29"/>
        <v>0</v>
      </c>
      <c r="J248" s="78"/>
      <c r="K248" s="78">
        <f t="shared" si="27"/>
        <v>906.3</v>
      </c>
    </row>
    <row r="249" spans="1:11" ht="12.75">
      <c r="A249" s="126"/>
      <c r="B249" s="24" t="s">
        <v>340</v>
      </c>
      <c r="C249" s="77" t="s">
        <v>177</v>
      </c>
      <c r="D249" s="77" t="s">
        <v>167</v>
      </c>
      <c r="E249" s="77" t="s">
        <v>341</v>
      </c>
      <c r="F249" s="77"/>
      <c r="G249" s="15">
        <f t="shared" si="29"/>
        <v>906.3</v>
      </c>
      <c r="H249" s="78">
        <f t="shared" si="29"/>
        <v>0</v>
      </c>
      <c r="I249" s="78">
        <f t="shared" si="29"/>
        <v>0</v>
      </c>
      <c r="J249" s="78"/>
      <c r="K249" s="78">
        <f t="shared" si="27"/>
        <v>906.3</v>
      </c>
    </row>
    <row r="250" spans="1:11" ht="32.25" customHeight="1">
      <c r="A250" s="126"/>
      <c r="B250" s="24" t="s">
        <v>342</v>
      </c>
      <c r="C250" s="77" t="s">
        <v>177</v>
      </c>
      <c r="D250" s="77" t="s">
        <v>167</v>
      </c>
      <c r="E250" s="77" t="s">
        <v>341</v>
      </c>
      <c r="F250" s="77" t="s">
        <v>343</v>
      </c>
      <c r="G250" s="15">
        <v>906.3</v>
      </c>
      <c r="H250" s="78">
        <f>SUM(I250+J250)</f>
        <v>0</v>
      </c>
      <c r="I250" s="78">
        <v>0</v>
      </c>
      <c r="J250" s="78"/>
      <c r="K250" s="78">
        <f t="shared" si="27"/>
        <v>906.3</v>
      </c>
    </row>
    <row r="251" spans="1:11" ht="16.5" customHeight="1">
      <c r="A251" s="126"/>
      <c r="B251" s="85"/>
      <c r="C251" s="47"/>
      <c r="D251" s="77"/>
      <c r="E251" s="115"/>
      <c r="F251" s="117"/>
      <c r="G251" s="143"/>
      <c r="H251" s="143"/>
      <c r="I251" s="117"/>
      <c r="J251" s="88"/>
      <c r="K251" s="88"/>
    </row>
    <row r="252" spans="1:11" ht="17.25" customHeight="1">
      <c r="A252" s="126"/>
      <c r="B252" s="85"/>
      <c r="C252" s="126"/>
      <c r="D252" s="127"/>
      <c r="E252" s="126"/>
      <c r="F252" s="128"/>
      <c r="G252" s="129"/>
      <c r="H252" s="129"/>
      <c r="I252" s="128"/>
      <c r="J252" s="88"/>
      <c r="K252" s="88"/>
    </row>
    <row r="253" spans="1:11" ht="17.25" customHeight="1">
      <c r="A253" s="89" t="s">
        <v>139</v>
      </c>
      <c r="B253" s="89"/>
      <c r="C253" s="89"/>
      <c r="D253" s="130"/>
      <c r="E253" s="99"/>
      <c r="F253" s="131"/>
      <c r="G253" s="131"/>
      <c r="H253" s="131"/>
      <c r="I253" s="131"/>
      <c r="J253" s="88"/>
      <c r="K253" s="88"/>
    </row>
    <row r="254" spans="1:11" ht="12.75">
      <c r="A254" s="95" t="s">
        <v>504</v>
      </c>
      <c r="B254" s="95"/>
      <c r="C254" s="92"/>
      <c r="D254" s="130"/>
      <c r="E254" s="99"/>
      <c r="F254" s="131"/>
      <c r="G254" s="131"/>
      <c r="H254" s="131"/>
      <c r="I254" s="131"/>
      <c r="J254" s="88"/>
      <c r="K254" s="88"/>
    </row>
    <row r="255" spans="1:11" ht="18.75" customHeight="1">
      <c r="A255" s="95" t="s">
        <v>505</v>
      </c>
      <c r="B255" s="95"/>
      <c r="C255" s="95"/>
      <c r="D255" s="95"/>
      <c r="E255" s="95"/>
      <c r="F255" s="95"/>
      <c r="G255" s="95"/>
      <c r="H255" s="95"/>
      <c r="I255" s="95"/>
      <c r="J255" s="95"/>
      <c r="K255" s="95"/>
    </row>
    <row r="256" spans="1:11" ht="12.75">
      <c r="A256"/>
      <c r="B256"/>
      <c r="C256"/>
      <c r="D256"/>
      <c r="E256"/>
      <c r="F256"/>
      <c r="G256"/>
      <c r="H256"/>
      <c r="I256"/>
      <c r="J256" s="88"/>
      <c r="K256" s="88"/>
    </row>
    <row r="257" spans="1:11" ht="12.75">
      <c r="A257"/>
      <c r="B257"/>
      <c r="C257"/>
      <c r="D257"/>
      <c r="E257"/>
      <c r="F257"/>
      <c r="G257"/>
      <c r="H257"/>
      <c r="I257"/>
      <c r="J257" s="88"/>
      <c r="K257" s="88"/>
    </row>
    <row r="258" spans="1:11" ht="12.75">
      <c r="A258"/>
      <c r="B258"/>
      <c r="C258"/>
      <c r="D258"/>
      <c r="E258"/>
      <c r="F258"/>
      <c r="G258"/>
      <c r="H258"/>
      <c r="I258"/>
      <c r="J258" s="88"/>
      <c r="K258" s="88"/>
    </row>
    <row r="259" spans="1:11" ht="12.75">
      <c r="A259"/>
      <c r="B259"/>
      <c r="C259"/>
      <c r="D259"/>
      <c r="E259"/>
      <c r="F259"/>
      <c r="G259"/>
      <c r="H259"/>
      <c r="I259"/>
      <c r="J259" s="88"/>
      <c r="K259" s="88"/>
    </row>
    <row r="260" spans="1:11" ht="12.75">
      <c r="A260"/>
      <c r="B260"/>
      <c r="C260"/>
      <c r="D260"/>
      <c r="E260"/>
      <c r="F260"/>
      <c r="G260"/>
      <c r="H260"/>
      <c r="I260"/>
      <c r="J260" s="88"/>
      <c r="K260" s="88"/>
    </row>
    <row r="261" spans="1:11" ht="12.75">
      <c r="A261"/>
      <c r="B261"/>
      <c r="C261"/>
      <c r="D261"/>
      <c r="E261"/>
      <c r="F261"/>
      <c r="G261"/>
      <c r="H261"/>
      <c r="I261"/>
      <c r="J261" s="88"/>
      <c r="K261" s="88"/>
    </row>
    <row r="262" spans="1:11" ht="12.75">
      <c r="A262"/>
      <c r="B262"/>
      <c r="C262"/>
      <c r="D262"/>
      <c r="E262"/>
      <c r="F262"/>
      <c r="G262"/>
      <c r="H262"/>
      <c r="I262"/>
      <c r="J262" s="88"/>
      <c r="K262" s="88"/>
    </row>
    <row r="263" spans="1:11" ht="12.75">
      <c r="A263"/>
      <c r="B263"/>
      <c r="C263"/>
      <c r="D263"/>
      <c r="E263"/>
      <c r="F263"/>
      <c r="G263"/>
      <c r="H263"/>
      <c r="I263"/>
      <c r="J263" s="88"/>
      <c r="K263" s="88"/>
    </row>
    <row r="264" spans="1:11" ht="12.75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</row>
    <row r="265" spans="1:11" ht="12.75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</row>
    <row r="266" spans="1:11" ht="12.75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</row>
    <row r="267" spans="1:11" ht="12.75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</row>
    <row r="268" spans="1:11" ht="12.75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</row>
    <row r="269" spans="1:11" ht="12.75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</row>
    <row r="270" spans="1:11" ht="12.75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</row>
    <row r="271" spans="1:11" ht="12.75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</row>
    <row r="272" spans="1:11" ht="12.75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</row>
    <row r="273" spans="1:11" ht="12.75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</row>
    <row r="274" spans="1:11" ht="12.75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</row>
    <row r="275" spans="1:11" ht="12.75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</row>
    <row r="276" spans="1:11" ht="12.75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</row>
    <row r="277" spans="1:11" ht="12.75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</row>
    <row r="278" spans="1:11" ht="12.75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</row>
    <row r="279" spans="1:11" ht="12.75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</row>
    <row r="280" spans="1:11" ht="12.75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</row>
    <row r="281" spans="1:11" ht="12.75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</row>
    <row r="282" spans="1:11" ht="12.75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</row>
    <row r="283" spans="1:11" ht="12.75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</row>
    <row r="284" spans="1:11" ht="12.75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</row>
    <row r="285" spans="1:11" ht="12.75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</row>
    <row r="286" spans="1:11" ht="12.75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</row>
    <row r="287" spans="1:11" ht="12.75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</row>
    <row r="288" spans="1:11" ht="12.75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</row>
    <row r="289" spans="1:11" ht="12.75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</row>
    <row r="290" spans="1:11" ht="12.75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</row>
    <row r="291" spans="1:11" ht="12.75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</row>
    <row r="292" spans="1:11" ht="12.75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</row>
    <row r="293" spans="1:11" ht="12.75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</row>
    <row r="294" spans="1:11" ht="12.75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</row>
    <row r="295" spans="1:11" ht="12.75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</row>
    <row r="296" spans="1:11" ht="12.75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</row>
    <row r="297" spans="1:11" ht="12.75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</row>
    <row r="298" spans="1:11" ht="12.75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</row>
    <row r="299" spans="1:11" ht="12.75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</row>
    <row r="300" spans="1:11" ht="12.75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</row>
    <row r="301" spans="1:11" ht="12.75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</row>
    <row r="302" spans="1:11" ht="12.75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</row>
    <row r="303" spans="1:11" ht="12.75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</row>
    <row r="304" spans="1:11" ht="12.75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</row>
    <row r="305" spans="1:11" ht="12.75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</row>
    <row r="306" spans="1:11" ht="12.75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</row>
    <row r="307" spans="1:11" ht="12.75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</row>
    <row r="308" spans="1:11" ht="12.75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</row>
    <row r="309" spans="1:11" ht="12.75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</row>
    <row r="310" spans="1:11" ht="12.75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</row>
    <row r="311" spans="1:11" ht="12.75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</row>
    <row r="312" spans="1:11" ht="12.75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</row>
    <row r="313" spans="1:11" ht="12.75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</row>
    <row r="314" spans="1:11" ht="12.75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</row>
    <row r="315" spans="1:11" ht="12.75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</row>
    <row r="316" spans="1:11" ht="12.75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</row>
    <row r="317" spans="1:11" ht="12.75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</row>
    <row r="318" spans="1:11" ht="12.75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</row>
    <row r="319" spans="1:11" ht="12.75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</row>
    <row r="320" spans="1:11" ht="12.75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</row>
    <row r="321" spans="1:11" ht="12.75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</row>
    <row r="322" spans="1:11" ht="12.75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</row>
    <row r="323" spans="1:11" ht="12.75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</row>
    <row r="324" spans="1:11" ht="12.75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</row>
    <row r="325" spans="1:11" ht="12.75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88"/>
    </row>
    <row r="326" spans="1:11" ht="12.75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88"/>
    </row>
    <row r="327" spans="1:11" ht="12.75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88"/>
    </row>
    <row r="328" spans="1:11" ht="12.75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</row>
    <row r="329" spans="1:11" ht="12.75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</row>
    <row r="330" spans="1:11" ht="12.75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</row>
    <row r="331" spans="1:11" ht="12.75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</row>
    <row r="332" spans="1:11" ht="12.75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88"/>
    </row>
    <row r="333" spans="1:11" ht="12.75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88"/>
    </row>
    <row r="334" spans="1:11" ht="12.75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</row>
    <row r="335" spans="1:11" ht="12.75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88"/>
    </row>
    <row r="336" spans="1:11" ht="12.75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88"/>
    </row>
    <row r="337" spans="1:11" ht="12.75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</row>
    <row r="338" spans="1:11" ht="12.75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88"/>
    </row>
    <row r="339" spans="1:11" ht="12.75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88"/>
    </row>
    <row r="340" spans="1:11" ht="12.75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88"/>
    </row>
    <row r="341" spans="1:11" ht="12.75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</row>
    <row r="342" spans="1:11" ht="12.75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</row>
    <row r="343" spans="1:11" ht="12.75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</row>
    <row r="344" spans="1:11" ht="12.75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88"/>
    </row>
    <row r="345" spans="1:11" ht="12.75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</row>
    <row r="346" spans="1:11" ht="12.75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88"/>
    </row>
    <row r="347" spans="1:11" ht="12.75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</row>
    <row r="348" spans="1:11" ht="12.75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88"/>
    </row>
    <row r="349" spans="1:11" ht="12.75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</row>
    <row r="350" spans="1:11" ht="12.75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</row>
    <row r="351" spans="1:11" ht="12.75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88"/>
    </row>
    <row r="352" spans="1:11" ht="12.75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</row>
    <row r="353" spans="1:11" ht="12.75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88"/>
    </row>
    <row r="354" spans="1:11" ht="12.75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88"/>
    </row>
    <row r="355" spans="1:11" ht="12.75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88"/>
    </row>
    <row r="356" spans="1:11" ht="12.75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</row>
    <row r="357" spans="1:11" ht="12.75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</row>
    <row r="358" spans="1:11" ht="12.75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</row>
    <row r="359" spans="1:11" ht="12.75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</row>
    <row r="360" spans="1:11" ht="12.75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</row>
    <row r="361" spans="1:11" ht="12.75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</row>
    <row r="362" spans="1:11" ht="12.75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</row>
    <row r="363" spans="1:11" ht="12.75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</row>
    <row r="364" spans="1:11" ht="12.75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</row>
    <row r="365" spans="1:11" ht="12.75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</row>
    <row r="366" spans="1:11" ht="12.75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</row>
    <row r="367" spans="1:11" ht="12.75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</row>
    <row r="368" spans="1:11" ht="12.75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</row>
    <row r="369" spans="1:11" ht="12.75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</row>
    <row r="370" spans="1:11" ht="12.75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</row>
    <row r="371" spans="1:11" ht="12.75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</row>
    <row r="372" spans="1:11" ht="12.75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</row>
    <row r="373" spans="1:11" ht="12.75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88"/>
    </row>
    <row r="374" spans="1:11" ht="12.75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88"/>
    </row>
    <row r="375" spans="1:11" ht="12.75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</row>
    <row r="376" spans="1:11" ht="12.75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8"/>
    </row>
    <row r="377" spans="1:11" ht="12.75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</row>
    <row r="378" spans="1:11" ht="12.75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8"/>
    </row>
    <row r="379" spans="1:11" ht="12.75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8"/>
    </row>
    <row r="380" spans="1:11" ht="12.75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8"/>
    </row>
    <row r="381" spans="1:11" ht="12.75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</row>
    <row r="382" spans="1:11" ht="12.75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88"/>
    </row>
    <row r="383" spans="1:11" ht="12.75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</row>
  </sheetData>
  <sheetProtection selectLockedCells="1" selectUnlockedCells="1"/>
  <mergeCells count="17">
    <mergeCell ref="B1:K1"/>
    <mergeCell ref="B2:K2"/>
    <mergeCell ref="B3:K3"/>
    <mergeCell ref="B4:K4"/>
    <mergeCell ref="B5:K5"/>
    <mergeCell ref="B8:K8"/>
    <mergeCell ref="B9:K9"/>
    <mergeCell ref="B10:K10"/>
    <mergeCell ref="B11:K11"/>
    <mergeCell ref="B12:K12"/>
    <mergeCell ref="A14:K14"/>
    <mergeCell ref="A15:K15"/>
    <mergeCell ref="A16:K16"/>
    <mergeCell ref="E17:K17"/>
    <mergeCell ref="A253:B253"/>
    <mergeCell ref="A254:B254"/>
    <mergeCell ref="A255:K255"/>
  </mergeCells>
  <printOptions/>
  <pageMargins left="1.18125" right="0.39375" top="0.5902777777777778" bottom="0.31527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SheetLayoutView="100" workbookViewId="0" topLeftCell="A1">
      <selection activeCell="G24" sqref="G24"/>
    </sheetView>
  </sheetViews>
  <sheetFormatPr defaultColWidth="9.00390625" defaultRowHeight="12.75"/>
  <cols>
    <col min="3" max="3" width="9.25390625" style="0" customWidth="1"/>
    <col min="4" max="4" width="48.625" style="0" customWidth="1"/>
    <col min="5" max="5" width="10.625" style="0" customWidth="1"/>
  </cols>
  <sheetData>
    <row r="1" spans="4:5" ht="17.25" customHeight="1">
      <c r="D1" s="33" t="s">
        <v>220</v>
      </c>
      <c r="E1" s="33"/>
    </row>
    <row r="2" spans="1:5" ht="17.25" customHeight="1">
      <c r="A2" s="33" t="s">
        <v>1</v>
      </c>
      <c r="B2" s="33"/>
      <c r="C2" s="33"/>
      <c r="D2" s="33"/>
      <c r="E2" s="33"/>
    </row>
    <row r="3" spans="1:5" ht="17.25" customHeight="1">
      <c r="A3" s="33" t="s">
        <v>2</v>
      </c>
      <c r="B3" s="33"/>
      <c r="C3" s="33"/>
      <c r="D3" s="33"/>
      <c r="E3" s="33"/>
    </row>
    <row r="4" spans="1:5" ht="17.25" customHeight="1">
      <c r="A4" s="33" t="s">
        <v>3</v>
      </c>
      <c r="B4" s="33"/>
      <c r="C4" s="33"/>
      <c r="D4" s="33"/>
      <c r="E4" s="33"/>
    </row>
    <row r="5" spans="1:5" ht="17.25" customHeight="1">
      <c r="A5" s="33" t="s">
        <v>4</v>
      </c>
      <c r="B5" s="33"/>
      <c r="C5" s="33"/>
      <c r="D5" s="33"/>
      <c r="E5" s="33"/>
    </row>
    <row r="6" ht="26.25" customHeight="1"/>
    <row r="7" spans="4:5" ht="17.25" customHeight="1">
      <c r="D7" s="33" t="s">
        <v>529</v>
      </c>
      <c r="E7" s="33"/>
    </row>
    <row r="8" spans="1:5" ht="17.25" customHeight="1">
      <c r="A8" s="33" t="s">
        <v>1</v>
      </c>
      <c r="B8" s="33"/>
      <c r="C8" s="33"/>
      <c r="D8" s="33"/>
      <c r="E8" s="33"/>
    </row>
    <row r="9" spans="1:5" ht="17.25" customHeight="1">
      <c r="A9" s="33" t="s">
        <v>2</v>
      </c>
      <c r="B9" s="33"/>
      <c r="C9" s="33"/>
      <c r="D9" s="33"/>
      <c r="E9" s="33"/>
    </row>
    <row r="10" spans="1:5" ht="17.25" customHeight="1">
      <c r="A10" s="33" t="s">
        <v>3</v>
      </c>
      <c r="B10" s="33"/>
      <c r="C10" s="33"/>
      <c r="D10" s="33"/>
      <c r="E10" s="33"/>
    </row>
    <row r="11" spans="1:5" ht="17.25" customHeight="1">
      <c r="A11" s="33" t="s">
        <v>6</v>
      </c>
      <c r="B11" s="33"/>
      <c r="C11" s="33"/>
      <c r="D11" s="33"/>
      <c r="E11" s="33"/>
    </row>
    <row r="12" spans="1:5" ht="27" customHeight="1">
      <c r="A12" s="34"/>
      <c r="B12" s="34"/>
      <c r="C12" s="34"/>
      <c r="D12" s="34"/>
      <c r="E12" s="34"/>
    </row>
    <row r="13" spans="1:5" ht="14.25" customHeight="1">
      <c r="A13" s="133" t="s">
        <v>530</v>
      </c>
      <c r="B13" s="133"/>
      <c r="C13" s="133"/>
      <c r="D13" s="133"/>
      <c r="E13" s="133"/>
    </row>
    <row r="14" spans="1:5" ht="14.25" customHeight="1">
      <c r="A14" s="66" t="s">
        <v>531</v>
      </c>
      <c r="B14" s="66"/>
      <c r="C14" s="66"/>
      <c r="D14" s="66"/>
      <c r="E14" s="66"/>
    </row>
    <row r="15" spans="1:5" ht="14.25" customHeight="1">
      <c r="A15" s="66" t="s">
        <v>532</v>
      </c>
      <c r="B15" s="66"/>
      <c r="C15" s="66"/>
      <c r="D15" s="66"/>
      <c r="E15" s="66"/>
    </row>
    <row r="16" spans="1:5" ht="14.25" customHeight="1">
      <c r="A16" s="133" t="s">
        <v>533</v>
      </c>
      <c r="B16" s="133"/>
      <c r="C16" s="133"/>
      <c r="D16" s="133"/>
      <c r="E16" s="133"/>
    </row>
    <row r="17" spans="1:5" ht="14.25" customHeight="1">
      <c r="A17" s="144"/>
      <c r="B17" s="144"/>
      <c r="C17" s="144"/>
      <c r="D17" s="37" t="s">
        <v>534</v>
      </c>
      <c r="E17" s="37"/>
    </row>
    <row r="18" spans="1:5" ht="36" customHeight="1">
      <c r="A18" s="145" t="s">
        <v>535</v>
      </c>
      <c r="B18" s="145"/>
      <c r="C18" s="145"/>
      <c r="D18" s="146" t="s">
        <v>536</v>
      </c>
      <c r="E18" s="147" t="s">
        <v>12</v>
      </c>
    </row>
    <row r="19" spans="1:5" ht="31.5" customHeight="1">
      <c r="A19" s="10"/>
      <c r="B19" s="10"/>
      <c r="C19" s="10"/>
      <c r="D19" s="148" t="s">
        <v>537</v>
      </c>
      <c r="E19" s="71">
        <f>SUM(E25+E20)</f>
        <v>1182.7000000000116</v>
      </c>
    </row>
    <row r="20" spans="1:5" ht="33.75" customHeight="1">
      <c r="A20" s="149" t="s">
        <v>538</v>
      </c>
      <c r="B20" s="149"/>
      <c r="C20" s="149"/>
      <c r="D20" s="148" t="s">
        <v>539</v>
      </c>
      <c r="E20" s="78">
        <f>SUM(E21-E23)</f>
        <v>-4000</v>
      </c>
    </row>
    <row r="21" spans="1:5" ht="34.5" customHeight="1">
      <c r="A21" s="80" t="s">
        <v>540</v>
      </c>
      <c r="B21" s="80"/>
      <c r="C21" s="80"/>
      <c r="D21" s="81" t="s">
        <v>541</v>
      </c>
      <c r="E21" s="78">
        <f>SUM(E22)</f>
        <v>15000</v>
      </c>
    </row>
    <row r="22" spans="1:5" ht="51" customHeight="1">
      <c r="A22" s="80" t="s">
        <v>542</v>
      </c>
      <c r="B22" s="80"/>
      <c r="C22" s="80"/>
      <c r="D22" s="81" t="s">
        <v>543</v>
      </c>
      <c r="E22" s="78">
        <v>15000</v>
      </c>
    </row>
    <row r="23" spans="1:5" ht="35.25" customHeight="1">
      <c r="A23" s="80" t="s">
        <v>544</v>
      </c>
      <c r="B23" s="80"/>
      <c r="C23" s="80"/>
      <c r="D23" s="81" t="s">
        <v>545</v>
      </c>
      <c r="E23" s="78">
        <f>SUM(E24)</f>
        <v>19000</v>
      </c>
    </row>
    <row r="24" spans="1:5" ht="48.75" customHeight="1">
      <c r="A24" s="80" t="s">
        <v>546</v>
      </c>
      <c r="B24" s="80"/>
      <c r="C24" s="80"/>
      <c r="D24" s="81" t="s">
        <v>547</v>
      </c>
      <c r="E24" s="78">
        <v>19000</v>
      </c>
    </row>
    <row r="25" spans="1:5" ht="33" customHeight="1">
      <c r="A25" s="150" t="s">
        <v>548</v>
      </c>
      <c r="B25" s="150"/>
      <c r="C25" s="150"/>
      <c r="D25" s="148" t="s">
        <v>549</v>
      </c>
      <c r="E25" s="78">
        <f>SUM(E31-E29)</f>
        <v>5182.700000000012</v>
      </c>
    </row>
    <row r="26" spans="1:5" ht="21" customHeight="1">
      <c r="A26" s="151" t="s">
        <v>550</v>
      </c>
      <c r="B26" s="151"/>
      <c r="C26" s="151"/>
      <c r="D26" s="81" t="s">
        <v>551</v>
      </c>
      <c r="E26" s="78">
        <f>SUM(E27)</f>
        <v>237226.3</v>
      </c>
    </row>
    <row r="27" spans="1:5" ht="18.75" customHeight="1">
      <c r="A27" s="151" t="s">
        <v>552</v>
      </c>
      <c r="B27" s="151"/>
      <c r="C27" s="151"/>
      <c r="D27" s="81" t="s">
        <v>553</v>
      </c>
      <c r="E27" s="78">
        <f>SUM(E28)</f>
        <v>237226.3</v>
      </c>
    </row>
    <row r="28" spans="1:5" ht="35.25" customHeight="1">
      <c r="A28" s="151" t="s">
        <v>554</v>
      </c>
      <c r="B28" s="151"/>
      <c r="C28" s="151"/>
      <c r="D28" s="81" t="s">
        <v>555</v>
      </c>
      <c r="E28" s="78">
        <f>SUM(E29)</f>
        <v>237226.3</v>
      </c>
    </row>
    <row r="29" spans="1:5" ht="30.75" customHeight="1">
      <c r="A29" s="151" t="s">
        <v>556</v>
      </c>
      <c r="B29" s="151"/>
      <c r="C29" s="151"/>
      <c r="D29" s="81" t="s">
        <v>557</v>
      </c>
      <c r="E29" s="73">
        <v>237226.3</v>
      </c>
    </row>
    <row r="30" spans="1:5" ht="15.75" customHeight="1">
      <c r="A30" s="151" t="s">
        <v>558</v>
      </c>
      <c r="B30" s="151"/>
      <c r="C30" s="151"/>
      <c r="D30" s="81" t="s">
        <v>559</v>
      </c>
      <c r="E30" s="78">
        <f>SUM(E31)</f>
        <v>242409</v>
      </c>
    </row>
    <row r="31" spans="1:5" ht="15.75" customHeight="1">
      <c r="A31" s="151" t="s">
        <v>560</v>
      </c>
      <c r="B31" s="151"/>
      <c r="C31" s="151"/>
      <c r="D31" s="81" t="s">
        <v>561</v>
      </c>
      <c r="E31" s="78">
        <f>SUM(E32)</f>
        <v>242409</v>
      </c>
    </row>
    <row r="32" spans="1:5" ht="34.5" customHeight="1">
      <c r="A32" s="151" t="s">
        <v>562</v>
      </c>
      <c r="B32" s="151"/>
      <c r="C32" s="151"/>
      <c r="D32" s="81" t="s">
        <v>563</v>
      </c>
      <c r="E32" s="78">
        <f>SUM(E33)</f>
        <v>242409</v>
      </c>
    </row>
    <row r="33" spans="1:5" ht="31.5" customHeight="1">
      <c r="A33" s="151" t="s">
        <v>564</v>
      </c>
      <c r="B33" s="151"/>
      <c r="C33" s="151"/>
      <c r="D33" s="81" t="s">
        <v>565</v>
      </c>
      <c r="E33" s="78">
        <v>242409</v>
      </c>
    </row>
    <row r="34" spans="1:5" ht="16.5" customHeight="1">
      <c r="A34" s="77"/>
      <c r="B34" s="77"/>
      <c r="C34" s="77"/>
      <c r="D34" s="152"/>
      <c r="E34" s="153"/>
    </row>
    <row r="35" spans="1:5" ht="18" customHeight="1">
      <c r="A35" s="77"/>
      <c r="B35" s="77"/>
      <c r="C35" s="77"/>
      <c r="D35" s="152"/>
      <c r="E35" s="85"/>
    </row>
    <row r="36" spans="1:5" ht="17.25" customHeight="1">
      <c r="A36" s="154" t="s">
        <v>139</v>
      </c>
      <c r="B36" s="154"/>
      <c r="C36" s="154"/>
      <c r="D36" s="154"/>
      <c r="E36" s="85"/>
    </row>
    <row r="37" spans="1:5" ht="18.75" customHeight="1">
      <c r="A37" s="95" t="s">
        <v>504</v>
      </c>
      <c r="B37" s="95"/>
      <c r="C37" s="95"/>
      <c r="D37" s="95"/>
      <c r="E37" s="155"/>
    </row>
    <row r="38" spans="1:5" ht="18.75" customHeight="1">
      <c r="A38" s="156" t="s">
        <v>566</v>
      </c>
      <c r="B38" s="156"/>
      <c r="C38" s="156"/>
      <c r="D38" s="156"/>
      <c r="E38" s="156"/>
    </row>
    <row r="39" spans="1:5" ht="12.75">
      <c r="A39" s="85"/>
      <c r="B39" s="85"/>
      <c r="C39" s="85"/>
      <c r="D39" s="85"/>
      <c r="E39" s="85"/>
    </row>
  </sheetData>
  <sheetProtection selectLockedCells="1" selectUnlockedCells="1"/>
  <mergeCells count="36">
    <mergeCell ref="D1:E1"/>
    <mergeCell ref="A2:E2"/>
    <mergeCell ref="A3:E3"/>
    <mergeCell ref="A4:E4"/>
    <mergeCell ref="A5:E5"/>
    <mergeCell ref="D7:E7"/>
    <mergeCell ref="A8:E8"/>
    <mergeCell ref="A9:E9"/>
    <mergeCell ref="A10:E10"/>
    <mergeCell ref="A11:E11"/>
    <mergeCell ref="A13:E13"/>
    <mergeCell ref="A14:E14"/>
    <mergeCell ref="A15:E15"/>
    <mergeCell ref="A16:E16"/>
    <mergeCell ref="D17:E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D36"/>
    <mergeCell ref="A37:D37"/>
    <mergeCell ref="A38:E38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sidykin</dc:creator>
  <cp:keywords/>
  <dc:description/>
  <cp:lastModifiedBy>Chuhir</cp:lastModifiedBy>
  <cp:lastPrinted>2014-12-30T10:57:11Z</cp:lastPrinted>
  <dcterms:created xsi:type="dcterms:W3CDTF">2006-11-15T11:51:42Z</dcterms:created>
  <dcterms:modified xsi:type="dcterms:W3CDTF">2014-12-30T11:10:36Z</dcterms:modified>
  <cp:category/>
  <cp:version/>
  <cp:contentType/>
  <cp:contentStatus/>
</cp:coreProperties>
</file>