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10"/>
  </bookViews>
  <sheets>
    <sheet name="прил1 адм" sheetId="1" r:id="rId1"/>
    <sheet name="прил2 дох" sheetId="2" r:id="rId2"/>
    <sheet name="прил3 безвозм" sheetId="3" r:id="rId3"/>
    <sheet name="прил.4 (Рз, ПР)" sheetId="4" r:id="rId4"/>
    <sheet name=" прил 5 (ЦСР)" sheetId="5" r:id="rId5"/>
    <sheet name="прил 6 ведом" sheetId="6" r:id="rId6"/>
    <sheet name="прил7 источ" sheetId="7" r:id="rId7"/>
    <sheet name="прил.8прогр." sheetId="8" r:id="rId8"/>
    <sheet name="прил 9межбюд" sheetId="9" r:id="rId9"/>
    <sheet name="прил10 кред" sheetId="10" r:id="rId10"/>
    <sheet name="прил11 гаран" sheetId="11" r:id="rId11"/>
  </sheets>
  <definedNames>
    <definedName name="_xlnm.Print_Area" localSheetId="3">'прил.4 (Рз, ПР)'!$A$1:$I$50</definedName>
  </definedNames>
  <calcPr fullCalcOnLoad="1"/>
</workbook>
</file>

<file path=xl/sharedStrings.xml><?xml version="1.0" encoding="utf-8"?>
<sst xmlns="http://schemas.openxmlformats.org/spreadsheetml/2006/main" count="2207" uniqueCount="720">
  <si>
    <t>ПРИЛОЖЕНИЕ № 1</t>
  </si>
  <si>
    <t>к проекту бюджета</t>
  </si>
  <si>
    <t xml:space="preserve">Усть-Лабинского городского поселения </t>
  </si>
  <si>
    <t>Усть-Лабинского района</t>
  </si>
  <si>
    <t>на 2015 год</t>
  </si>
  <si>
    <t xml:space="preserve"> Перчень и коды главных администраторов  доходов и источников финансирования дефицита бюджета Усть-Лабинского городского поселения Усть-Лабинского района, закрепляемые за ними виды (подвиды) доходов бюджета поселения и коды классификации источников финансирования дефицита бюджета поселения</t>
  </si>
  <si>
    <t>Код бюджетной классификации Российской Федерации</t>
  </si>
  <si>
    <t>Наименование администратора доходов и источников финансирования дефицита бюджета городского поселения</t>
  </si>
  <si>
    <t xml:space="preserve">Главного администратора доходов и источни-ков финанси-рования дефицита бюджета городского поселения  </t>
  </si>
  <si>
    <t>доходов и источников финансирования дефицита бюджета городского поселения</t>
  </si>
  <si>
    <t>805</t>
  </si>
  <si>
    <t>Министерство финансов Краснодарского края</t>
  </si>
  <si>
    <t>1</t>
  </si>
  <si>
    <t>16</t>
  </si>
  <si>
    <t>18050</t>
  </si>
  <si>
    <t>10</t>
  </si>
  <si>
    <t>0000</t>
  </si>
  <si>
    <t>140</t>
  </si>
  <si>
    <t>Денежные взыскания (штрафы) за нарушение бюджетного законодательства (в части бюджетов поселений)</t>
  </si>
  <si>
    <t>808</t>
  </si>
  <si>
    <t>Департамент финансово-бюджетного надзора Краснодарского края</t>
  </si>
  <si>
    <t>51040</t>
  </si>
  <si>
    <t>02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</si>
  <si>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</si>
  <si>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816</t>
  </si>
  <si>
    <t>Министерство экономики Краснодарского края</t>
  </si>
  <si>
    <t>33050</t>
  </si>
  <si>
    <t>Денежные взыскания (штрафы) за нарушения законодательства Российской Федерации о контрактной системе в сфере закупок товаров, работ и услуг для обсепечения государ ственных и муниципальных нужд для нужд поселений</t>
  </si>
  <si>
    <t>821</t>
  </si>
  <si>
    <t>Департамент имущественных отношений Краснодарского края</t>
  </si>
  <si>
    <t>854</t>
  </si>
  <si>
    <t>Министерство природных ресурсов Краснодарского края</t>
  </si>
  <si>
    <t>25010</t>
  </si>
  <si>
    <t>01</t>
  </si>
  <si>
    <t>Денежные взыскания (штрафы) за нарушение законодательства Российской Федерации о недрах</t>
  </si>
  <si>
    <t>25020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</si>
  <si>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</si>
  <si>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25030</t>
  </si>
  <si>
    <t>Денежные взыскания (штрафы) за нарушение законодательства Российской Федерации об охране и использовании животного мира</t>
  </si>
  <si>
    <t>25040</t>
  </si>
  <si>
    <t>Денежные взыскания (штрафы) за нарушение законодательства об экологической экспертизе</t>
  </si>
  <si>
    <t>25050</t>
  </si>
  <si>
    <t>Денежные взыскания (штрафы) за нарушение законодательства в области охраны окружающей среды</t>
  </si>
  <si>
    <t>25060</t>
  </si>
  <si>
    <t>Денежные взыскания (штрафы) за нарушение земельного законодательства</t>
  </si>
  <si>
    <t>25074</t>
  </si>
  <si>
    <t>Денежные взыскания (штрафы) за нарушение лесного законодательства на лесных участках, находящихся в собственности поселений</t>
  </si>
  <si>
    <t>25085</t>
  </si>
  <si>
    <t>Денежные взыскания (штрафы) за нарушение водного законодательства, установленное на водных объектах, находящихся в собственности поселений</t>
  </si>
  <si>
    <t>902</t>
  </si>
  <si>
    <t>Администрация муниципального образования Усть-Лабинский район</t>
  </si>
  <si>
    <t>11</t>
  </si>
  <si>
    <t>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</si>
  <si>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</si>
  <si>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</si>
  <si>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14</t>
  </si>
  <si>
    <t>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</si>
  <si>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</si>
  <si>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</si>
  <si>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992</t>
  </si>
  <si>
    <t>Администрация Усть-Лабинского городского поселения Усть-Лабинского района</t>
  </si>
  <si>
    <t>710</t>
  </si>
  <si>
    <t>Получение кредитов от кредитных организаций бюджетами поселений в валюте Российской Федерации</t>
  </si>
  <si>
    <t>810</t>
  </si>
  <si>
    <t>Погашение бюджетами поселений кредитов от кредитных организаций в валюте Российской Федерации</t>
  </si>
  <si>
    <t>03</t>
  </si>
  <si>
    <t>0100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</si>
  <si>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</si>
  <si>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</si>
  <si>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05</t>
  </si>
  <si>
    <t>0201</t>
  </si>
  <si>
    <t>510</t>
  </si>
  <si>
    <t>Увеличение прочих остатков денежных средств бюджетов  поселений</t>
  </si>
  <si>
    <t>610</t>
  </si>
  <si>
    <t>Уменьшение прочих остатков денежных средств бюджетов поселений</t>
  </si>
  <si>
    <t>06</t>
  </si>
  <si>
    <t>630</t>
  </si>
  <si>
    <t>Средства от продажи акций и иных форм участия в капитале, находящихся в собственности бюджетов поселений</t>
  </si>
  <si>
    <t>1002</t>
  </si>
  <si>
    <t>550</t>
  </si>
  <si>
    <t>Увеличение финансовых активов в собственности поселений за счет средств организаций, учредителями которых являются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</si>
  <si>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01050</t>
  </si>
  <si>
    <t xml:space="preserve">Доходы в виде прибыли, приходящейся на доли  в уставных (складочных) капиталах хозяйственных товариществ и обществ, или дивидендов по акциям, принадлежащим поселениям </t>
  </si>
  <si>
    <t>02033</t>
  </si>
  <si>
    <t>Доходы от размещения временно свободных средств бюджетов поселений</t>
  </si>
  <si>
    <t>02085</t>
  </si>
  <si>
    <t>Доходы от размещения сумм, аккумулируемых в ходе проведения аукционов по продаже акций, нахоящихся в собственности поселений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</si>
  <si>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</si>
  <si>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</si>
  <si>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1000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</si>
  <si>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</t>
  </si>
  <si>
    <t>2000</t>
  </si>
  <si>
    <t>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</si>
  <si>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</si>
  <si>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08050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</si>
  <si>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</si>
  <si>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09035</t>
  </si>
  <si>
    <t>Доходы от эксплуатации и использования имущества автомобильных дорог, находящихся в собственности поселений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</si>
  <si>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</si>
  <si>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</si>
  <si>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13</t>
  </si>
  <si>
    <t>01995</t>
  </si>
  <si>
    <t>130</t>
  </si>
  <si>
    <t>Прочие доходы от оказания платных услуг (работ) получателями средств бюджетов поселений</t>
  </si>
  <si>
    <t>02065</t>
  </si>
  <si>
    <t>Доходы, поступающие в порядке возмещения расходов, понесенных в связи с эксплуатацией  имущества поселений</t>
  </si>
  <si>
    <t>02995</t>
  </si>
  <si>
    <t>Прочие доходы от компенсации затрат  бюджетов поселений</t>
  </si>
  <si>
    <t>410</t>
  </si>
  <si>
    <t>Доходы от продажи квартир, находящихся в собственности поселений</t>
  </si>
  <si>
    <t>02050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</si>
  <si>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</si>
  <si>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02052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</si>
  <si>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</si>
  <si>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02053</t>
  </si>
  <si>
    <t xml:space="preserve"> 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</si>
  <si>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>03050</t>
  </si>
  <si>
    <t>Средства от распоряжения и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</si>
  <si>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04050</t>
  </si>
  <si>
    <t>Доходы от продажи нематериальных активов, находящихся в собственности поселений</t>
  </si>
  <si>
    <t>06025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</si>
  <si>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</si>
  <si>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15</t>
  </si>
  <si>
    <t>Платежи, взимаемые органами местного самоуправления (организациями) поселений за выполнение определенных функций</t>
  </si>
  <si>
    <t>23052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</si>
  <si>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</si>
  <si>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</si>
  <si>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</si>
  <si>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</si>
  <si>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37040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</si>
  <si>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поселений</t>
  </si>
  <si>
    <t>90050</t>
  </si>
  <si>
    <t>Прочие поступления от денежных взысканий (штрафов) и иных сумм в возмещение ущерба, зачисляемые в бюджеты поселений</t>
  </si>
  <si>
    <t>17</t>
  </si>
  <si>
    <t>Невыясненные поступления, зачисляемые в бюджеты поселений</t>
  </si>
  <si>
    <t>05050</t>
  </si>
  <si>
    <t>Прочие неналоговые доходы бюджетов поселений</t>
  </si>
  <si>
    <t>14030</t>
  </si>
  <si>
    <t>Средства самообложения граждан, зачисляемые в бюджеты поселений</t>
  </si>
  <si>
    <t>2</t>
  </si>
  <si>
    <t>01001</t>
  </si>
  <si>
    <t>Дотации бюджетам поселений на выравнивание бюджетной обеспеченности</t>
  </si>
  <si>
    <t>01003</t>
  </si>
  <si>
    <t>Дотации бюджетам поселений на поддержку мер по обеспечнию сбалансированности бюджетов</t>
  </si>
  <si>
    <t>01999</t>
  </si>
  <si>
    <t>Прочие дотации бюджетам поселений</t>
  </si>
  <si>
    <t>02008</t>
  </si>
  <si>
    <t>Субсидии бюджетам поселений на обеспечение жильем молодых семей</t>
  </si>
  <si>
    <t>02051</t>
  </si>
  <si>
    <t>Субсидии бюджетам поселений на реализацию федеральных целевых программ</t>
  </si>
  <si>
    <t>02999</t>
  </si>
  <si>
    <t>151</t>
  </si>
  <si>
    <t>Прочие субсидии бюджетам поселений</t>
  </si>
  <si>
    <t>03024</t>
  </si>
  <si>
    <t>Субвенции бюджетам поселений на выполнение передаваемых полномочий субъектов Российской Федерации</t>
  </si>
  <si>
    <t>04025</t>
  </si>
  <si>
    <t>Межбюджетные трансферты, передаваемые бюджетам поселений на комплектование книжных фондов библиотек муници пальных образований</t>
  </si>
  <si>
    <t>04999</t>
  </si>
  <si>
    <t>Прочие межбюджетные трансферты, передаваемые бюджетам поселений</t>
  </si>
  <si>
    <t>09000</t>
  </si>
  <si>
    <t>00</t>
  </si>
  <si>
    <t>Прочие безвозмездные поступления из других бюджетов бюджетной системы Российской Федерации</t>
  </si>
  <si>
    <t>05099</t>
  </si>
  <si>
    <t>180</t>
  </si>
  <si>
    <t>Прочие безвозмездные поступления от государственных (муниципальных) организаций в бюджеты поселений</t>
  </si>
  <si>
    <t>07</t>
  </si>
  <si>
    <t>05020</t>
  </si>
  <si>
    <t>Поступления от денежных пожертвований, предоставляемых физическими лицами получателям средств бюджетов поселений</t>
  </si>
  <si>
    <t>08</t>
  </si>
  <si>
    <t>05000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</si>
  <si>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</si>
  <si>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18</t>
  </si>
  <si>
    <t>05010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</si>
  <si>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</si>
  <si>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Доходы бюджетов поселений от возврата бюджетными учреждениями остатков субсидий прошлых лет</t>
  </si>
  <si>
    <t>Доходы бюджетов поселений от возврата автономными учреждениями остатков субсидий прошлых лет</t>
  </si>
  <si>
    <t>05030</t>
  </si>
  <si>
    <t>Доходы бюджетов поселений от возврата иными организациями остатков субсидий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</si>
  <si>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</si>
  <si>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</si>
  <si>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Глава</t>
  </si>
  <si>
    <t>Усть-Лабинского городского поселения</t>
  </si>
  <si>
    <t>Усть-Лабинского района                                                    В.Н.Анпилогов</t>
  </si>
  <si>
    <t>ПРИЛОЖЕНИЕ № 2</t>
  </si>
  <si>
    <t>Объем поступлений доходов в бюджет Усть-Лабинского городского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бюджета на 2015 год</t>
  </si>
  <si>
    <t>тыс.рублей</t>
  </si>
  <si>
    <t xml:space="preserve"> </t>
  </si>
  <si>
    <t>Код</t>
  </si>
  <si>
    <t>Наименование доходов</t>
  </si>
  <si>
    <t>Сумма</t>
  </si>
  <si>
    <t>измен</t>
  </si>
  <si>
    <t>ВСЕГО доходов</t>
  </si>
  <si>
    <t>1 00 00000 00 0000 000</t>
  </si>
  <si>
    <t>Налоговые  и неналоговых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</si>
  <si>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</si>
  <si>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</si>
  <si>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</si>
  <si>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</si>
  <si>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1 03 00000 00 0000 110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</si>
  <si>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</si>
  <si>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</si>
  <si>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</si>
  <si>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</si>
  <si>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</si>
  <si>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</si>
  <si>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</si>
  <si>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</si>
  <si>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</si>
  <si>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</si>
  <si>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 и местными 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</si>
  <si>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</si>
  <si>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</si>
  <si>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1 05 03000 01 0000 000</t>
  </si>
  <si>
    <t>Единый сельскохозяйственный налог</t>
  </si>
  <si>
    <t>1 06 00000 00 0000 000</t>
  </si>
  <si>
    <t xml:space="preserve">Налоги на имущество </t>
  </si>
  <si>
    <t>1 06 01000 00 0000 000</t>
  </si>
  <si>
    <t>Налог на имущество физических лиц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</si>
  <si>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</si>
  <si>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</si>
  <si>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</si>
  <si>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</si>
  <si>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</si>
  <si>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</si>
  <si>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</si>
  <si>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</si>
  <si>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</si>
  <si>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</si>
  <si>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</si>
  <si>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</si>
  <si>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</si>
  <si>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</si>
  <si>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</si>
  <si>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</si>
  <si>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1 14 01050 00 0000 410</t>
  </si>
  <si>
    <t xml:space="preserve">Доходы от продажи квартир,находящихся в муниципальной собственности </t>
  </si>
  <si>
    <t>1 14 01050 10 0000 410</t>
  </si>
  <si>
    <t>1 14 02050 00 0000 410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</si>
  <si>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</si>
  <si>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</si>
  <si>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 муниципальных бюджетных и автономных учреждений, а  также имущества муниципальных унитарных предприятий,  в том числе казенных), в части реализации основных  средств по указанному имуществу
</t>
  </si>
  <si>
    <t xml:space="preserve">1 14 06000 00 0000 430 </t>
  </si>
  <si>
    <t>Доходы от продажи  продажи земельных участков, находящихся в государственной и муниципальной собственности ( за исключением земельных участков бюджетных и автономных учреждений)</t>
  </si>
  <si>
    <t xml:space="preserve">1 14 06010 00 0000 430 </t>
  </si>
  <si>
    <t xml:space="preserve">Доходы от продажи  продажи земельных участков, государственная собственность на которые не разграничена </t>
  </si>
  <si>
    <t xml:space="preserve">1 14 06013 10 0000 430 </t>
  </si>
  <si>
    <t>Доходы от продажи 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</si>
  <si>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</si>
  <si>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Штрафы,санкции,возмещение ущерба</t>
  </si>
  <si>
    <t>1 16 90000 00 0000 000</t>
  </si>
  <si>
    <t>Прочие поступления от денежных взысканий (штрафов)</t>
  </si>
  <si>
    <t>1 16 90050 10 0000 000</t>
  </si>
  <si>
    <t>Прочие поступления от денежных взысканий (штрафов) и иных сумм в возмещение ущерба,зачисляемые в бюджеты поселений</t>
  </si>
  <si>
    <t>1 14 06020 00 0000 430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</si>
  <si>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</si>
  <si>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1 14 06025 10 0000 430</t>
  </si>
  <si>
    <t xml:space="preserve"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
</t>
  </si>
  <si>
    <t>1 16 23000 00 0000 140</t>
  </si>
  <si>
    <t>Доходы от возмещения ущерба при возникновении страховых случаев</t>
  </si>
  <si>
    <t>1 16 23052 10 0000 140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</si>
  <si>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бюджетов поселений
</t>
  </si>
  <si>
    <t>1 16 33000 00 0000 140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</si>
  <si>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выполнение работ, оказание услуг </t>
  </si>
  <si>
    <t>1 16 33050 10 0000 140</t>
  </si>
  <si>
    <t xml:space="preserve">Денежные взыскания (штрафы), за нарушение законодательства  Российской Федерации о размещении заказов на поставки  товаров, выпол нение работ, оказание услуг для нужд поселений
</t>
  </si>
  <si>
    <t>1 16 51000 02 0000 140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</si>
  <si>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</si>
  <si>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1 16 51040 02 0000 140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</si>
  <si>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</si>
  <si>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</si>
  <si>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</si>
  <si>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</si>
  <si>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</si>
  <si>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</si>
  <si>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</si>
  <si>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</si>
  <si>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</si>
  <si>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2 02 01010 00 0000 151</t>
  </si>
  <si>
    <t>Дотации на выравнивание уровня бюджетной обеспеченности</t>
  </si>
  <si>
    <t>2 02 01010 10 0000 151</t>
  </si>
  <si>
    <t>Дотации  бюджетам поселений на выравнивание уровня бюджетной обеспеченности</t>
  </si>
  <si>
    <t xml:space="preserve">2 02 02000 00 0000 151 </t>
  </si>
  <si>
    <t>Субсидии  бюджетам субъектов Российской Федерации и муниципальных образований (межбюджетные субсидии)</t>
  </si>
  <si>
    <t xml:space="preserve">2 02 02068 10 0000 151 </t>
  </si>
  <si>
    <t>Субсидии бюджетам поселений на комплектование книжных фондов  библиотек</t>
  </si>
  <si>
    <t xml:space="preserve">2 02 02999 10 0000 151 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</si>
  <si>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</si>
  <si>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</si>
  <si>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 бюджетам бюджетной системы Российской Федерации (межбюджетные субсидии)</t>
  </si>
  <si>
    <t>2 02 02051 10 0000 151</t>
  </si>
  <si>
    <t>2 02 03000 00 0000 151</t>
  </si>
  <si>
    <t>Субвенции  бюджетам субъектов Российской Федерации и муниципальных образований</t>
  </si>
  <si>
    <t xml:space="preserve">2 02 03024 10 0000 151 </t>
  </si>
  <si>
    <t>2 07 00000 00 0000 180</t>
  </si>
  <si>
    <t xml:space="preserve">Прочие безвозмездные поступления </t>
  </si>
  <si>
    <t>2 07 05000 10 0000 180</t>
  </si>
  <si>
    <t>Прочие безвозмездные поступления в бюджеты поселений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</si>
  <si>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</si>
  <si>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нахначение, прошлых лет</t>
  </si>
  <si>
    <t>2 18 05010 10 0000 151</t>
  </si>
  <si>
    <t>2 19 00000 00 0000 151</t>
  </si>
  <si>
    <t>Возврат остатков субсидий, субвенций и иных межбюджетных трансфертов, имеющих целевое назначение</t>
  </si>
  <si>
    <t>2 19 05000 10 0000 151</t>
  </si>
  <si>
    <t>Усть-Лабинского района                                                  В.Н.Анпилогов</t>
  </si>
  <si>
    <t>ПРИЛОЖЕНИЕ № 3</t>
  </si>
  <si>
    <t>в 2015 году</t>
  </si>
  <si>
    <t>(рублей)</t>
  </si>
  <si>
    <t>2 02 01003 00 0000 151</t>
  </si>
  <si>
    <t>Дотации бюджетам на поддержку мер по обеспечению сбалансированности бюджетов</t>
  </si>
  <si>
    <t>Субсидии бюджетам поселений на комплектование книжных фондов библиотек</t>
  </si>
  <si>
    <t xml:space="preserve">2 02 03024 00 0000 151 </t>
  </si>
  <si>
    <t>Субвенции местным  бюджетам  на выполнение передаваемых полномочий субъектов Российской Федерации</t>
  </si>
  <si>
    <t>Усть-Лабинского района                                                     В.Н.Анпилогов</t>
  </si>
  <si>
    <t>ПРИЛОЖЕНИЕ № 4</t>
  </si>
  <si>
    <t xml:space="preserve">Усть-Лабинского района </t>
  </si>
  <si>
    <t>Распределение бюджетных ассигнований по разделам и подразделам классификации расходов бюджета на 2015 год</t>
  </si>
  <si>
    <t>№ п/п</t>
  </si>
  <si>
    <t xml:space="preserve">Наименование </t>
  </si>
  <si>
    <t>Рз</t>
  </si>
  <si>
    <t>ПР</t>
  </si>
  <si>
    <t>уточн.</t>
  </si>
  <si>
    <t>собств</t>
  </si>
  <si>
    <t>краев</t>
  </si>
  <si>
    <t>Всего расходов:</t>
  </si>
  <si>
    <t>в том числе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</si>
  <si>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</si>
  <si>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</si>
  <si>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</si>
  <si>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</si>
  <si>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</si>
  <si>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</si>
  <si>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 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</si>
  <si>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</si>
  <si>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</si>
  <si>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</si>
  <si>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</si>
  <si>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</si>
  <si>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</si>
  <si>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</si>
  <si>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</si>
  <si>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</si>
  <si>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</si>
  <si>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12</t>
  </si>
  <si>
    <t>3.</t>
  </si>
  <si>
    <t>Транспорт</t>
  </si>
  <si>
    <t>Дорожное хозяйство (дорожные фонды)</t>
  </si>
  <si>
    <t>4.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</si>
  <si>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</si>
  <si>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</si>
  <si>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</si>
  <si>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</si>
  <si>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</si>
  <si>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5.</t>
  </si>
  <si>
    <t>Образование</t>
  </si>
  <si>
    <t>Молодежная политика и оздоровление детей</t>
  </si>
  <si>
    <t>6.</t>
  </si>
  <si>
    <t>Культура и  кинематография</t>
  </si>
  <si>
    <t>Культура</t>
  </si>
  <si>
    <t>7.</t>
  </si>
  <si>
    <t>Социальная политика</t>
  </si>
  <si>
    <t>Социальное обеспечение населения</t>
  </si>
  <si>
    <t>8.</t>
  </si>
  <si>
    <t>Физическая культура и спорт</t>
  </si>
  <si>
    <t>Физическая культура</t>
  </si>
  <si>
    <t>9.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</si>
  <si>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</si>
  <si>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</si>
  <si>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 xml:space="preserve">Усть-Лабинского района                                              </t>
  </si>
  <si>
    <t>В.Н.Анпилогов</t>
  </si>
  <si>
    <t>ПРИЛОЖЕНИЕ № 5</t>
  </si>
  <si>
    <t>Распределение бюджетных ассигнований по целевым статьям (муниципальным программам и непрограмным направлениям деятельности), группам видов расходов классификации расходов бюджета на 2015 год</t>
  </si>
  <si>
    <t>ЦСР</t>
  </si>
  <si>
    <t>КВР</t>
  </si>
  <si>
    <t xml:space="preserve">Сумма </t>
  </si>
  <si>
    <t>итого</t>
  </si>
  <si>
    <t>собств.б</t>
  </si>
  <si>
    <t>краев.б.</t>
  </si>
  <si>
    <t>ВСЕГО расходов</t>
  </si>
  <si>
    <t>Обеспечение деятельности высшего органа исполнительной власти Усть-Лабинского городского поселения Усть-Лабинского района</t>
  </si>
  <si>
    <t>50 0 0000</t>
  </si>
  <si>
    <t>Высшее должностное лицо Усть-Лабинского городского поселения Усть-Лабинского района</t>
  </si>
  <si>
    <t>50 1 0000</t>
  </si>
  <si>
    <t xml:space="preserve">Расходы на обеспечение функций органов местного самоуправления </t>
  </si>
  <si>
    <t>50 1 0019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</si>
  <si>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</si>
  <si>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</si>
  <si>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 Усть-Лабинского городского поселения Усть-Лабинского района</t>
  </si>
  <si>
    <t>51 0 0000</t>
  </si>
  <si>
    <t xml:space="preserve">Обеспечение функционирования администрации Усть-Лабинского городского поселения Усть-Лабинского района </t>
  </si>
  <si>
    <t>51 1 0000</t>
  </si>
  <si>
    <t>51 1 0019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</si>
  <si>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</si>
  <si>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</si>
  <si>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</si>
  <si>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</si>
  <si>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Административные комиссии</t>
  </si>
  <si>
    <t>51 2 0000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</si>
  <si>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</si>
  <si>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51 2 6019</t>
  </si>
  <si>
    <t>51  2 6019</t>
  </si>
  <si>
    <t>Обеспечение деятельности органов финансового (финансово-бюджетного) надзора</t>
  </si>
  <si>
    <t>51 3 0000</t>
  </si>
  <si>
    <t>51 3 0019</t>
  </si>
  <si>
    <t>Межбюджетные трансферты</t>
  </si>
  <si>
    <t>500</t>
  </si>
  <si>
    <t>Муниципальная программа "Муниципальное управление"</t>
  </si>
  <si>
    <t>52 0 0000</t>
  </si>
  <si>
    <t>Организация муниципального управления (прочие обязательства)</t>
  </si>
  <si>
    <t>52 1 0000</t>
  </si>
  <si>
    <t>Расходы на осуществление муниципального управления</t>
  </si>
  <si>
    <t>52 1  4121</t>
  </si>
  <si>
    <t>Социальное обеспечение и иные выплаты населению</t>
  </si>
  <si>
    <t>52 1 4121</t>
  </si>
  <si>
    <t>300</t>
  </si>
  <si>
    <t xml:space="preserve">Информационное освещение деятельности  органов местного самоуправления  Усть-Лабинского городского поселения Усть-Лабинского района </t>
  </si>
  <si>
    <t>52 2 0000</t>
  </si>
  <si>
    <t>Поддержка и развитие телерадиовещания, печатных средств массовой информации и книгоиздания, обеспечение информирования граждан о деятельности органов местного самоуправления и социально-политических событиях в поселении</t>
  </si>
  <si>
    <t>52 2 1026</t>
  </si>
  <si>
    <t>Обеспечение хозяйственного обслуживания администрации Усть-Лабинского городского поселения Усть-Лабинского района</t>
  </si>
  <si>
    <t>52 3 0000</t>
  </si>
  <si>
    <t>Расходы на обеспечение деятельности (оказания услуг) муниципальных учреждений</t>
  </si>
  <si>
    <t>52 3 0059</t>
  </si>
  <si>
    <t>Финансовое обеспечение непредвиденных расходов</t>
  </si>
  <si>
    <t>52 4 0000</t>
  </si>
  <si>
    <t>Осуществление расходов на непредвиденных цели</t>
  </si>
  <si>
    <t>52 4 1049</t>
  </si>
  <si>
    <t>Обеспечение деятельности представительного органа власти Усть-Лабинского городского поселения Усть-Лабинского района</t>
  </si>
  <si>
    <t>53 0 0000</t>
  </si>
  <si>
    <t>Депутаты Совета Усть-Лабинского городского поселения Усть-Лабинского района</t>
  </si>
  <si>
    <t>53 1 0000</t>
  </si>
  <si>
    <t>Расходы на обеспечение функций органов местного самоуправления</t>
  </si>
  <si>
    <t>53 1 0019</t>
  </si>
  <si>
    <t>Муниципальная программа "Управление муниципальным имуществом "</t>
  </si>
  <si>
    <t>54 0 0000</t>
  </si>
  <si>
    <t>Приобретение  и содержание имущества  казны</t>
  </si>
  <si>
    <t>54 1 0000</t>
  </si>
  <si>
    <t xml:space="preserve">Мероприятия в рамках управления имуществом казны </t>
  </si>
  <si>
    <t xml:space="preserve">54 1 1001 </t>
  </si>
  <si>
    <t>54 1 1001</t>
  </si>
  <si>
    <t>Капитальные вложения в объекты недвижимого имущества государственной (муниципальной) собственности</t>
  </si>
  <si>
    <t>400</t>
  </si>
  <si>
    <t>Управление  муниципальным имуществом, связанное с оценкой недвижимости, признанием прав и регулированием отношений  по муниципальной собственности</t>
  </si>
  <si>
    <t>54 2 0000</t>
  </si>
  <si>
    <t>Оценка недвижимости, признание прав и регулированием отношений по муниципальной собственности</t>
  </si>
  <si>
    <t>54 2 1039</t>
  </si>
  <si>
    <t>Муниципальная программа "Обеспечение безопасности населения"</t>
  </si>
  <si>
    <t>55 0 0000</t>
  </si>
  <si>
    <t>Предупреждение и ликвидация последствий чрезвычайных ситуаций, стихийных бедствий, гражданская оборона</t>
  </si>
  <si>
    <t>55 1 0000</t>
  </si>
  <si>
    <t>Подготовка населения и организаций к действиям в чрезвычайной ситуации в мирное и военное время</t>
  </si>
  <si>
    <t>55 1 1055</t>
  </si>
  <si>
    <t>Снижение рисков и смягчение последствий чрезвычайных ситуаций природного и техногенного характера</t>
  </si>
  <si>
    <t>55 2 0000</t>
  </si>
  <si>
    <t>Предупреждение и ликвидация последствий чрезвычайных ситуаций природного и техногенного характера</t>
  </si>
  <si>
    <t>55 2 1057</t>
  </si>
  <si>
    <t xml:space="preserve">Обеспечение пожарной безопасности  </t>
  </si>
  <si>
    <t>55 3 0000</t>
  </si>
  <si>
    <t>Проведение мероприятий по обеспечению пожарной безопасности</t>
  </si>
  <si>
    <t>55 3 1028</t>
  </si>
  <si>
    <t xml:space="preserve">Укрепление правопорядка, профилактика правонарушений, усиление борьбы с преступностью </t>
  </si>
  <si>
    <t>55 4 0000</t>
  </si>
  <si>
    <t>Мероприятия по укреплению правопорядка, профилактике правонарушений, усилению борьбы с преступностью</t>
  </si>
  <si>
    <t>55 4 1054</t>
  </si>
  <si>
    <t xml:space="preserve">Профилактика терроризма и экстремизма </t>
  </si>
  <si>
    <t>55 5 0000</t>
  </si>
  <si>
    <t xml:space="preserve">Мероприятия по профилактике терроризма и экстремизма </t>
  </si>
  <si>
    <t>55 5 1011</t>
  </si>
  <si>
    <t xml:space="preserve">Обеспечение  безопасности людей на водных объектах </t>
  </si>
  <si>
    <t>55 60000</t>
  </si>
  <si>
    <t>Создание системы комплексного обеспечения безопасности жизнедеятельности</t>
  </si>
  <si>
    <t>55 6 1059</t>
  </si>
  <si>
    <t xml:space="preserve">Поисковые и аварийно-спасательные учреждения </t>
  </si>
  <si>
    <t>55 7 0000</t>
  </si>
  <si>
    <t>55 7 0059</t>
  </si>
  <si>
    <t>Муниципальная программа "Развитие дорожного хозяйства"</t>
  </si>
  <si>
    <t>56 0 0000</t>
  </si>
  <si>
    <t>Реализация мероприятий в сфере дорожного хозяйства (дорожный фонд)</t>
  </si>
  <si>
    <t>56 1 0000</t>
  </si>
  <si>
    <t>56 1 0059</t>
  </si>
  <si>
    <t>Предоставление субсидий бюджетным, автономным и иным некоммерческим организациям</t>
  </si>
  <si>
    <t>600</t>
  </si>
  <si>
    <t xml:space="preserve">Содержание, капитальный ремонт, ремонт автомобильных дорог общего пользования </t>
  </si>
  <si>
    <t>56 1 1041</t>
  </si>
  <si>
    <t>Обеспечение  безопасности дорожного движения</t>
  </si>
  <si>
    <t>56 2 0000</t>
  </si>
  <si>
    <t>Мероприятия по повышению безопасности на дорогах поселения</t>
  </si>
  <si>
    <t>56 2 1041</t>
  </si>
  <si>
    <t>Обеспечение безопасности территории в районе школьных учреждений</t>
  </si>
  <si>
    <t>56 3 0000</t>
  </si>
  <si>
    <t>Мероприятия по повышению безопасности в районе школьных учреждений</t>
  </si>
  <si>
    <t>56 3 1042</t>
  </si>
  <si>
    <t>Муниципальная программа "Развитие транспортной системы"</t>
  </si>
  <si>
    <t>57 0 0000</t>
  </si>
  <si>
    <t>Организация транспортного обслуживания населения</t>
  </si>
  <si>
    <t>57 1 0000</t>
  </si>
  <si>
    <t>Мероприятия по осуществлению транспортного обслуживания населения</t>
  </si>
  <si>
    <t>57 1 1081</t>
  </si>
  <si>
    <t xml:space="preserve">Муниципальная программа "Оказание поддержки развития  малого и среднего предпринимательства" </t>
  </si>
  <si>
    <t>58 0 0000</t>
  </si>
  <si>
    <t>Оказание поддержки малому и среднему предпринимательству, включая крестьянские (фермерские) хозяйства</t>
  </si>
  <si>
    <t>58 1 0000</t>
  </si>
  <si>
    <t>Мероприятия по оказанию поддержки малому и среднему предпринимательству, включая крестьянские (фермерские) хозяйства</t>
  </si>
  <si>
    <t>58 1  1061</t>
  </si>
  <si>
    <t>58 1 1061</t>
  </si>
  <si>
    <t>Осуществление мер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</si>
  <si>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58 2 0000</t>
  </si>
  <si>
    <t>Оказание финансовой поддержки и развития малого и среднего предпринимательства (возмещение части затрат субъектов малого предпринимательства на ранней стадии их деятельности)</t>
  </si>
  <si>
    <t>58 2 1062</t>
  </si>
  <si>
    <t>Муниципальная программа "Подготовка градостроительной и землеустроительной документации "</t>
  </si>
  <si>
    <t>59 0 0000</t>
  </si>
  <si>
    <t>Территориальное развитие (градостроительство и землеустроительство)</t>
  </si>
  <si>
    <t>59 1 0000</t>
  </si>
  <si>
    <t xml:space="preserve">Мероприятия по подготовке градостроительной и землеустроительной документации </t>
  </si>
  <si>
    <t>59 1 1065</t>
  </si>
  <si>
    <t>Реализация мероприятий в области строительства, архитектуры и градостроительства</t>
  </si>
  <si>
    <t>59 2 0000</t>
  </si>
  <si>
    <t>Мероприятия в области строительства, архитектуры и градостроительства</t>
  </si>
  <si>
    <t>59 2 1066</t>
  </si>
  <si>
    <t>Развитие систем коммунальной инфраструктуры</t>
  </si>
  <si>
    <t>59 3 0000</t>
  </si>
  <si>
    <t>Мероприятия по комплексному развитию систем коммунальной инфраструктуры</t>
  </si>
  <si>
    <t>59 3 1067</t>
  </si>
  <si>
    <t>Муниципальная программа "Развитие жилищно-коммунального хозяйства "</t>
  </si>
  <si>
    <t>60 0 0000</t>
  </si>
  <si>
    <t>Содержание и развитие коммунальной инфраструктуры</t>
  </si>
  <si>
    <t>60 1 0000</t>
  </si>
  <si>
    <t xml:space="preserve">Проведение мероприятий по функционированию и развитию сетей водоснабжения </t>
  </si>
  <si>
    <t xml:space="preserve">60 1 1027 </t>
  </si>
  <si>
    <t>60 1 1027</t>
  </si>
  <si>
    <t>Проведение мероприятий по функционированию и развитию инфраструктуры</t>
  </si>
  <si>
    <t xml:space="preserve">60 1 1028 </t>
  </si>
  <si>
    <t>60 1 1028</t>
  </si>
  <si>
    <t xml:space="preserve">Проведение мероприятий по функционированию и развитию системы водоотведения </t>
  </si>
  <si>
    <t xml:space="preserve">60 1 1029 </t>
  </si>
  <si>
    <t>60 1 1029</t>
  </si>
  <si>
    <t xml:space="preserve">Развитие системы газификации </t>
  </si>
  <si>
    <t>60 1 1030</t>
  </si>
  <si>
    <t>Развитие сетей энергоснабжения и повышение энергетической эффективности на территории поселения</t>
  </si>
  <si>
    <t xml:space="preserve">60 1 1031 </t>
  </si>
  <si>
    <t>Развитие и модернизация объектов теплоснабжения</t>
  </si>
  <si>
    <t>60 1 1032</t>
  </si>
  <si>
    <t xml:space="preserve">Муниципальная программа "Проведение мероприятий по благоустройству территории поселения" </t>
  </si>
  <si>
    <t xml:space="preserve">61 0 0000 </t>
  </si>
  <si>
    <t xml:space="preserve">Мероприятия по благоустройству </t>
  </si>
  <si>
    <t>61 1 0000</t>
  </si>
  <si>
    <t>Реализация мероприятий в рамках уличного освещения</t>
  </si>
  <si>
    <t>61 1 1035</t>
  </si>
  <si>
    <t>Реализация мероприятий в рамках благоустройства (озеленения)</t>
  </si>
  <si>
    <t>61 1 1036</t>
  </si>
  <si>
    <t>Реализация мероприятий в рамках прочего благоустройства</t>
  </si>
  <si>
    <t>61 1 1037</t>
  </si>
  <si>
    <t>Расходы на обеспечение деятельности (оказания услуг)  муниципальных учреждений</t>
  </si>
  <si>
    <t>61 1 0059</t>
  </si>
  <si>
    <t>61 1  0059</t>
  </si>
  <si>
    <t xml:space="preserve">Муниципальная программа "Реализации государственной молодежной политики" </t>
  </si>
  <si>
    <t>62 0 0000</t>
  </si>
  <si>
    <t>Организационно-воспитательная работа с молодежью</t>
  </si>
  <si>
    <t>62 1 0000</t>
  </si>
  <si>
    <t>Реализация мероприятий в области молодежной политики</t>
  </si>
  <si>
    <t>62 1 1090</t>
  </si>
  <si>
    <t xml:space="preserve">62  1 1090 </t>
  </si>
  <si>
    <t>Муниципальная программа "Развитие культуры"</t>
  </si>
  <si>
    <t>63 0 0000</t>
  </si>
  <si>
    <t>Организация досуга и предоставление услуг организациями культуры</t>
  </si>
  <si>
    <t>63 1 0000</t>
  </si>
  <si>
    <t>Расходы на обеспечение деятельности (оказания услуг) подведомственных учреждений.</t>
  </si>
  <si>
    <t>63 1 0059</t>
  </si>
  <si>
    <t>Реализация мероприятий в области культуры</t>
  </si>
  <si>
    <t>63 1 1068</t>
  </si>
  <si>
    <t xml:space="preserve">63 1 1068 </t>
  </si>
  <si>
    <t>Библиотечное обслуживание населения</t>
  </si>
  <si>
    <t>63 2 0000</t>
  </si>
  <si>
    <t>Расходы на обеспечение деятельностит (оказания услуг) подведомственных учреждений.</t>
  </si>
  <si>
    <t>63 2 0059</t>
  </si>
  <si>
    <t>Комплектование книжных фондов библиотек муниципальных образований(поселений)</t>
  </si>
  <si>
    <t>63 2 8144</t>
  </si>
  <si>
    <t>Муниципальная программа "Оказание мер социальной поддержки граждан, проживающих на территории поселения "</t>
  </si>
  <si>
    <t>64 0 0000</t>
  </si>
  <si>
    <t>Оказание мер социальной поддержки отдельным категориям населения</t>
  </si>
  <si>
    <t>64 1 0000</t>
  </si>
  <si>
    <t xml:space="preserve">Мероприятия по оказанию социальной поддержки отдельным категориям населения </t>
  </si>
  <si>
    <t>64 1 4121</t>
  </si>
  <si>
    <t xml:space="preserve">Выплаты за особые заслуги перед  городским поселением </t>
  </si>
  <si>
    <t>64 2 0000</t>
  </si>
  <si>
    <t>Мероприятия по оказанию социальной поддерки граждан</t>
  </si>
  <si>
    <t>64 2 4313</t>
  </si>
  <si>
    <t>Муниципальная программа "Оказание мер социальной поддержки на приобретение (строительство) жилья"</t>
  </si>
  <si>
    <t>65 0 0000</t>
  </si>
  <si>
    <t>Социальные выплаты на обеспечение жильем молодых семей</t>
  </si>
  <si>
    <t>65 1 0000</t>
  </si>
  <si>
    <t>Расходы на оказание мер социальной поддержки на приобретение (строительство) жилья</t>
  </si>
  <si>
    <t>65 1 4121</t>
  </si>
  <si>
    <t>Социальные выплаты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</si>
  <si>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65 2 0000</t>
  </si>
  <si>
    <t>Расходы на оказание мер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</si>
  <si>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 xml:space="preserve">65 2 4121 </t>
  </si>
  <si>
    <t xml:space="preserve">Социальное обеспечение и иные выплаты населению </t>
  </si>
  <si>
    <t>65 2 4121</t>
  </si>
  <si>
    <t>Муниципальная программа "Развитие физической культуры и массового спорта"</t>
  </si>
  <si>
    <t>66 0 0000</t>
  </si>
  <si>
    <t>Создание условий для развития физической культуры и спорта</t>
  </si>
  <si>
    <t>66 1 0000</t>
  </si>
  <si>
    <t>Мероприятия по развитию  массового спорта</t>
  </si>
  <si>
    <t>66 1 1069</t>
  </si>
  <si>
    <t>66 1 0059</t>
  </si>
  <si>
    <t>Управление муниципальными финансами</t>
  </si>
  <si>
    <t>67 0 0000</t>
  </si>
  <si>
    <t xml:space="preserve">Управление муниципальным долгом и муниципальными финансовыми активами </t>
  </si>
  <si>
    <t>67 1 0000</t>
  </si>
  <si>
    <t xml:space="preserve">Процентные платежи по муниципальному долгу </t>
  </si>
  <si>
    <t>67 1 1052</t>
  </si>
  <si>
    <t>Обслуживание государственного (муниципального) долга</t>
  </si>
  <si>
    <t>700</t>
  </si>
  <si>
    <t>ПРИЛОЖЕНИЕ № 6</t>
  </si>
  <si>
    <t>к прокту бюджета</t>
  </si>
  <si>
    <t>Ведомственная структура расходов бюджета Усть-Лабинского городского поселения Усть-Лабинского района на 2015год</t>
  </si>
  <si>
    <t xml:space="preserve">    </t>
  </si>
  <si>
    <t>ВР</t>
  </si>
  <si>
    <t>краев.б</t>
  </si>
  <si>
    <t>в том числе:</t>
  </si>
  <si>
    <t>Обеспечение функционирования администрации Усть-Лабинского городского поселения Усть-Лабинского района</t>
  </si>
  <si>
    <t xml:space="preserve">Обеспечение деятельности органов финансового (финансово-бюджетного) надзора </t>
  </si>
  <si>
    <t>Резервный фонд</t>
  </si>
  <si>
    <t>52 1 1001</t>
  </si>
  <si>
    <t>Профилактика терроризма и экстремизма в поселении</t>
  </si>
  <si>
    <t>Обеспечение  безопасности людей на водных объектах</t>
  </si>
  <si>
    <t>55 6 0000</t>
  </si>
  <si>
    <t>Муниципальная парограмма "Развитие дорожного хозяйства"</t>
  </si>
  <si>
    <t>Обеспечение безопасности территории в районке школьных учреждений</t>
  </si>
  <si>
    <t>56 3 1041</t>
  </si>
  <si>
    <t>Муниципальная программа "Оказание поддержки развития малого и среднего предпринимательства"</t>
  </si>
  <si>
    <t>Реализация мероприятий в рамках благоустройства</t>
  </si>
  <si>
    <t>62 1 0059</t>
  </si>
  <si>
    <t>Молодежная политика и  оздоровление детей</t>
  </si>
  <si>
    <t xml:space="preserve">62 1 1090 </t>
  </si>
  <si>
    <t xml:space="preserve">Муниципальная программа "Оказание мер социальной поддержки граждан, проживающих на территории  поселения" </t>
  </si>
  <si>
    <t xml:space="preserve">Выплаты за особые заслуги перед городским поселением </t>
  </si>
  <si>
    <t>Расходы на оказание мер  социальной поддержки для оплаты части стоимости жилья в виде первоначального взноса при получении ипотечного жилищного кредита на приобретение (строительство) жилья</t>
  </si>
  <si>
    <t>Создание условий для развития физической культуры</t>
  </si>
  <si>
    <t>Мероприятия по развитию массового спорта</t>
  </si>
  <si>
    <t>Обслуживание государственного внутреннего и муниципального долга</t>
  </si>
  <si>
    <t>ПРИЛОЖЕНИЕ № 7</t>
  </si>
  <si>
    <t xml:space="preserve">Источники внутреннего финансирования дефицита бюджета </t>
  </si>
  <si>
    <t>Усть-Лабинского городского поселения Усть-Лабинского района</t>
  </si>
  <si>
    <t xml:space="preserve">перечень статей и видов источников финансирования </t>
  </si>
  <si>
    <t>дефицита бюджета на 2015 год</t>
  </si>
  <si>
    <t>(тыс.рублей)</t>
  </si>
  <si>
    <t xml:space="preserve">Код </t>
  </si>
  <si>
    <t>Наименование групп,подгрупп,статей,подстатей,элементов</t>
  </si>
  <si>
    <t>000 01 00 00 00 00 0000 000</t>
  </si>
  <si>
    <t>Источники внутреннего финансирования дефицита бюджета,  всего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</si>
  <si>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</si>
  <si>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</si>
  <si>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</si>
  <si>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</si>
  <si>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992 01 02 00 00 10 0000 710</t>
  </si>
  <si>
    <t>000 01 02 00 00 00 0000 800</t>
  </si>
  <si>
    <t>Погашение кредитов от кредитных организаций в валюте Российской Федерации</t>
  </si>
  <si>
    <t>992 01 02 00 00 10 0000 810</t>
  </si>
  <si>
    <t>Погашение кредитов от кредитных организаций бюджетами поселений в валюте Российской Федерации</t>
  </si>
  <si>
    <t xml:space="preserve">000 01 05 00 00 00 0000 000 </t>
  </si>
  <si>
    <t>Изменение остатков средств на счетах по учету средств бюджетов</t>
  </si>
  <si>
    <t xml:space="preserve">000 01 05 00 00 00 0000 500 </t>
  </si>
  <si>
    <t>Увеличение   остатков средств  бюджетов</t>
  </si>
  <si>
    <t xml:space="preserve">000 01 05 02 00 00 0000 500 </t>
  </si>
  <si>
    <t>Увеличение прочих остатков средств  бюджетов</t>
  </si>
  <si>
    <t xml:space="preserve">000 01 05 02 01 00 0000 510 </t>
  </si>
  <si>
    <t xml:space="preserve">Увеличение прочих остатков денежных средств бюджетов </t>
  </si>
  <si>
    <t xml:space="preserve">992 01 05 02 01 10 0000 510 </t>
  </si>
  <si>
    <t>Увеличение прочих остатков денежных средств бюджетов поселений</t>
  </si>
  <si>
    <t>000 01 05 00 00 00 0000 600</t>
  </si>
  <si>
    <t>Уменьшение  остатков средств  бюджетов</t>
  </si>
  <si>
    <t>000 01 05 02 00 00 0000 610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</si>
  <si>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</si>
  <si>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</si>
  <si>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</si>
  <si>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992 01 05 02 01 10 0000 610</t>
  </si>
  <si>
    <t>ПРИЛОЖЕНИЕ №8</t>
  </si>
  <si>
    <t>ДОПОЛНИТЕЛЬНЫЕ КОДЫ ЦЕЛЕВЫХ СТАТЕЙ</t>
  </si>
  <si>
    <t>Перечень муниципальных  программ</t>
  </si>
  <si>
    <t xml:space="preserve">и объемы бюджетных ассигнований, предусмотренные к финансированию </t>
  </si>
  <si>
    <t xml:space="preserve"> из бюджета Усть-Лабинского городского поселения </t>
  </si>
  <si>
    <t>Усть-Лабинского района на 2015 год</t>
  </si>
  <si>
    <t>Наименование целевых статей</t>
  </si>
  <si>
    <t>Муниципальные программы ВСЕГО</t>
  </si>
  <si>
    <t xml:space="preserve">60 0 0000 </t>
  </si>
  <si>
    <t>61 0 0000</t>
  </si>
  <si>
    <t>ПРИЛОЖЕНИЕ № 9</t>
  </si>
  <si>
    <t>Объем межбюджетных трансфертов, предоставляемых из бюджета Усть-Лабинского городского поселения Усть-Лабинского района в бюджет муниципального образования Усть-Лабминский район на осуществление органавми местного самоуправления муниципального района полномочий органов местного самоуправления в соответствии с заключенными соглашениями</t>
  </si>
  <si>
    <t>наименование передаваемых полномочий</t>
  </si>
  <si>
    <t>сумма расходов</t>
  </si>
  <si>
    <t>Осуществление внешнего муниципального финансового контроля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</si>
  <si>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</si>
  <si>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Подготовка на основе генерального плана, документации по планировке территории поселения</t>
  </si>
  <si>
    <t>Выдача разрешений на строительство,на ввод в эксплуатацию объектов, резервирование и изъятие земель для муниципалтьных нужд, осуществление муниципального  земельного контроля за использованием земель поселения</t>
  </si>
  <si>
    <t>Всего</t>
  </si>
  <si>
    <t>ПРИЛОЖЕНИЕ № 10</t>
  </si>
  <si>
    <t>Программа муниципальных внутренних заимствований                                 Усть-Лабинского городского поселения Усть-Лабинского района                                    на 2015 год.</t>
  </si>
  <si>
    <t>Наименование</t>
  </si>
  <si>
    <t>Получение кредитов от кредитных организаций, предоставленных бюджетам поселений в валюте Российской Федерации</t>
  </si>
  <si>
    <t>Привлечение кредитов кредитных организаций, предоставленных бюджетам поселений в валюте Российской Федерации</t>
  </si>
  <si>
    <t>Погашение кредитов кредитных организаций, предоставленных бюджетам поселений в валюте Российской Федерации</t>
  </si>
  <si>
    <t>ПРИЛОЖЕНИЕ № 11</t>
  </si>
  <si>
    <t>Программа муниципальных гарантий Усть-Лабинского городского поселения Усть-Лабинского района в валюте Российской Федерации  на 2015 год.</t>
  </si>
  <si>
    <t>Раздел 1. Перечень подлежащих предоставлению муниципальных гарантий Усть-Лабинского городского поселения Усть-Лабинского района в 2015 году</t>
  </si>
  <si>
    <t>направление (цель) гарантирования</t>
  </si>
  <si>
    <t>Категории  принципалов</t>
  </si>
  <si>
    <t>Общий объем гарантий тыс.  рублей</t>
  </si>
  <si>
    <t>условия предоставления гарантий</t>
  </si>
  <si>
    <t>наличие права регрессного требования</t>
  </si>
  <si>
    <t>анализ финансового состояния принципала</t>
  </si>
  <si>
    <t>предоставление обепечения исполнения обязательств принципала перед гарантом</t>
  </si>
  <si>
    <t>иные условия</t>
  </si>
  <si>
    <t>Раздел 2.Общий объем бюджетных ассигнований, предусмотренных на исполнение муниципальных гарантий Усть-Лабинского городского поселения Усть-Лабинского района по возможным гарантийным случаям, в 2015 году.</t>
  </si>
  <si>
    <t>Бюджетные ассигнования на исполнение муниципальных гарантий Усть-Лабинского городского поселения Усть-Лабинского района по возможным гарантийным случаям</t>
  </si>
  <si>
    <t>Объем,тыс.рублей</t>
  </si>
  <si>
    <t>За счет источников  финансирования дефицита бюджета Усть-Лабинского городского поселения Усть-Лабинского района , всего</t>
  </si>
  <si>
    <t>по муниципальным гарантиям Усть-Лабинского городского поселения Усть-Лабинского района , предоставленным до 1 января 2015 года</t>
  </si>
  <si>
    <t>по муниципальным гарантиям Усть-Лабинского городского поселения Усть-Лабинского района , подлежащих предоставлению в  2015 году</t>
  </si>
  <si>
    <t>Усть-Лабинского района                                           В.Н.Анпилогов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</si>
</sst>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0.00"/>
    <numFmt numFmtId="168" formatCode="0"/>
  </numFmts>
  <fonts count="1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2"/>
    </font>
    <font>
      <sz val="12"/>
      <name val="TimesNewRomanPSMT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5" fillId="0" borderId="0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justify" vertical="top" wrapText="1"/>
    </xf>
    <xf numFmtId="165" fontId="6" fillId="0" borderId="0" xfId="0" applyNumberFormat="1" applyFont="1" applyAlignment="1">
      <alignment horizontal="center" vertical="top"/>
    </xf>
    <xf numFmtId="164" fontId="6" fillId="0" borderId="0" xfId="0" applyFont="1" applyBorder="1" applyAlignment="1">
      <alignment horizontal="justify" vertical="top" wrapText="1"/>
    </xf>
    <xf numFmtId="165" fontId="4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 wrapText="1"/>
    </xf>
    <xf numFmtId="165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Border="1" applyAlignment="1">
      <alignment horizontal="justify" vertical="top" wrapText="1"/>
    </xf>
    <xf numFmtId="165" fontId="6" fillId="0" borderId="0" xfId="0" applyNumberFormat="1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top" wrapText="1"/>
    </xf>
    <xf numFmtId="164" fontId="7" fillId="0" borderId="0" xfId="0" applyFont="1" applyBorder="1" applyAlignment="1">
      <alignment horizontal="justify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horizontal="justify" vertical="top" wrapText="1"/>
    </xf>
    <xf numFmtId="164" fontId="2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vertical="top" wrapText="1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horizontal="justify" vertical="top" wrapText="1"/>
    </xf>
    <xf numFmtId="164" fontId="0" fillId="0" borderId="0" xfId="0" applyAlignment="1">
      <alignment horizontal="justify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0" xfId="0" applyFont="1" applyAlignment="1">
      <alignment horizontal="justify" vertical="top" wrapText="1"/>
    </xf>
    <xf numFmtId="164" fontId="6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vertical="top" wrapText="1"/>
    </xf>
    <xf numFmtId="164" fontId="6" fillId="0" borderId="0" xfId="0" applyFont="1" applyFill="1" applyBorder="1" applyAlignment="1">
      <alignment horizontal="justify" vertical="top" wrapText="1"/>
    </xf>
    <xf numFmtId="166" fontId="6" fillId="0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Alignment="1">
      <alignment horizontal="right" vertical="top" wrapText="1"/>
    </xf>
    <xf numFmtId="164" fontId="8" fillId="0" borderId="0" xfId="0" applyFont="1" applyFill="1" applyBorder="1" applyAlignment="1">
      <alignment horizontal="justify" vertical="top" wrapText="1"/>
    </xf>
    <xf numFmtId="164" fontId="6" fillId="0" borderId="0" xfId="0" applyFont="1" applyAlignment="1">
      <alignment horizontal="right" vertical="top" wrapText="1"/>
    </xf>
    <xf numFmtId="164" fontId="7" fillId="0" borderId="0" xfId="0" applyFont="1" applyFill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4" fontId="0" fillId="0" borderId="0" xfId="0" applyAlignment="1">
      <alignment horizontal="right" vertical="top" wrapText="1"/>
    </xf>
    <xf numFmtId="164" fontId="9" fillId="0" borderId="0" xfId="0" applyFont="1" applyAlignment="1">
      <alignment horizontal="justify" vertical="top" wrapText="1"/>
    </xf>
    <xf numFmtId="164" fontId="9" fillId="0" borderId="0" xfId="0" applyFont="1" applyAlignment="1">
      <alignment horizontal="right" vertical="top" wrapText="1"/>
    </xf>
    <xf numFmtId="164" fontId="4" fillId="0" borderId="0" xfId="0" applyFont="1" applyFill="1" applyBorder="1" applyAlignment="1">
      <alignment horizontal="justify" vertical="top" wrapText="1"/>
    </xf>
    <xf numFmtId="164" fontId="10" fillId="0" borderId="0" xfId="0" applyFont="1" applyBorder="1" applyAlignment="1">
      <alignment horizontal="justify" vertical="top" wrapText="1"/>
    </xf>
    <xf numFmtId="166" fontId="4" fillId="0" borderId="0" xfId="0" applyNumberFormat="1" applyFont="1" applyFill="1" applyBorder="1" applyAlignment="1">
      <alignment horizontal="justify" vertical="top" wrapText="1"/>
    </xf>
    <xf numFmtId="164" fontId="0" fillId="0" borderId="0" xfId="0" applyFill="1" applyAlignment="1">
      <alignment horizontal="justify" vertical="top" wrapText="1"/>
    </xf>
    <xf numFmtId="165" fontId="2" fillId="0" borderId="0" xfId="0" applyNumberFormat="1" applyFont="1" applyBorder="1" applyAlignment="1">
      <alignment horizontal="left" vertical="top" wrapText="1"/>
    </xf>
    <xf numFmtId="165" fontId="2" fillId="0" borderId="0" xfId="0" applyNumberFormat="1" applyFont="1" applyAlignment="1">
      <alignment horizontal="justify" vertical="top" wrapText="1"/>
    </xf>
    <xf numFmtId="165" fontId="2" fillId="0" borderId="0" xfId="0" applyNumberFormat="1" applyFont="1" applyBorder="1" applyAlignment="1">
      <alignment horizontal="justify" vertical="top" wrapText="1"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Alignment="1">
      <alignment horizontal="right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right" wrapText="1"/>
    </xf>
    <xf numFmtId="164" fontId="3" fillId="0" borderId="1" xfId="0" applyFont="1" applyBorder="1" applyAlignment="1">
      <alignment/>
    </xf>
    <xf numFmtId="164" fontId="6" fillId="0" borderId="0" xfId="0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right" vertical="top" wrapText="1"/>
    </xf>
    <xf numFmtId="167" fontId="6" fillId="0" borderId="0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 horizontal="center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vertical="top" wrapText="1"/>
    </xf>
    <xf numFmtId="164" fontId="4" fillId="0" borderId="0" xfId="0" applyFont="1" applyFill="1" applyBorder="1" applyAlignment="1">
      <alignment horizontal="center" vertical="top" wrapText="1"/>
    </xf>
    <xf numFmtId="167" fontId="4" fillId="0" borderId="0" xfId="0" applyNumberFormat="1" applyFont="1" applyFill="1" applyAlignment="1">
      <alignment horizontal="center" vertical="top" wrapText="1"/>
    </xf>
    <xf numFmtId="167" fontId="4" fillId="0" borderId="0" xfId="0" applyNumberFormat="1" applyFont="1" applyFill="1" applyAlignment="1">
      <alignment vertical="top" wrapText="1"/>
    </xf>
    <xf numFmtId="167" fontId="4" fillId="0" borderId="0" xfId="0" applyNumberFormat="1" applyFont="1" applyAlignment="1">
      <alignment horizontal="center" vertical="top" wrapText="1"/>
    </xf>
    <xf numFmtId="164" fontId="4" fillId="0" borderId="0" xfId="0" applyFont="1" applyAlignment="1">
      <alignment horizontal="center" vertical="top" wrapText="1"/>
    </xf>
    <xf numFmtId="166" fontId="4" fillId="0" borderId="0" xfId="0" applyNumberFormat="1" applyFont="1" applyFill="1" applyAlignment="1">
      <alignment horizontal="center" vertical="top" wrapText="1"/>
    </xf>
    <xf numFmtId="164" fontId="4" fillId="0" borderId="0" xfId="0" applyFont="1" applyBorder="1" applyAlignment="1">
      <alignment/>
    </xf>
    <xf numFmtId="164" fontId="3" fillId="0" borderId="0" xfId="0" applyFont="1" applyAlignment="1">
      <alignment horizontal="center" vertical="top" wrapText="1"/>
    </xf>
    <xf numFmtId="164" fontId="2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right" wrapText="1"/>
    </xf>
    <xf numFmtId="164" fontId="11" fillId="0" borderId="0" xfId="0" applyFont="1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12" fillId="0" borderId="0" xfId="0" applyFont="1" applyAlignment="1">
      <alignment/>
    </xf>
    <xf numFmtId="164" fontId="5" fillId="0" borderId="0" xfId="0" applyFont="1" applyAlignment="1">
      <alignment horizontal="center" wrapText="1"/>
    </xf>
    <xf numFmtId="164" fontId="4" fillId="0" borderId="3" xfId="0" applyFont="1" applyBorder="1" applyAlignment="1">
      <alignment horizontal="right"/>
    </xf>
    <xf numFmtId="164" fontId="2" fillId="0" borderId="0" xfId="0" applyFont="1" applyAlignment="1">
      <alignment horizontal="center" vertical="center" wrapText="1"/>
    </xf>
    <xf numFmtId="166" fontId="6" fillId="0" borderId="0" xfId="0" applyNumberFormat="1" applyFont="1" applyFill="1" applyAlignment="1">
      <alignment horizontal="right" vertical="top" wrapText="1"/>
    </xf>
    <xf numFmtId="164" fontId="6" fillId="0" borderId="0" xfId="0" applyFont="1" applyAlignment="1">
      <alignment/>
    </xf>
    <xf numFmtId="164" fontId="4" fillId="0" borderId="0" xfId="0" applyFont="1" applyFill="1" applyAlignment="1">
      <alignment horizontal="right" vertical="top" wrapText="1"/>
    </xf>
    <xf numFmtId="165" fontId="6" fillId="0" borderId="0" xfId="0" applyNumberFormat="1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right" vertical="top" wrapText="1"/>
    </xf>
    <xf numFmtId="166" fontId="6" fillId="0" borderId="0" xfId="0" applyNumberFormat="1" applyFont="1" applyAlignment="1">
      <alignment/>
    </xf>
    <xf numFmtId="165" fontId="4" fillId="0" borderId="0" xfId="0" applyNumberFormat="1" applyFont="1" applyFill="1" applyBorder="1" applyAlignment="1">
      <alignment horizontal="center" vertical="top" wrapText="1"/>
    </xf>
    <xf numFmtId="166" fontId="4" fillId="0" borderId="0" xfId="0" applyNumberFormat="1" applyFont="1" applyFill="1" applyAlignment="1">
      <alignment horizontal="right" vertical="top" wrapText="1"/>
    </xf>
    <xf numFmtId="164" fontId="4" fillId="0" borderId="0" xfId="0" applyFont="1" applyAlignment="1">
      <alignment horizontal="justify" wrapText="1"/>
    </xf>
    <xf numFmtId="164" fontId="4" fillId="0" borderId="0" xfId="0" applyFont="1" applyFill="1" applyAlignment="1">
      <alignment horizontal="justify" vertical="top" wrapText="1"/>
    </xf>
    <xf numFmtId="165" fontId="4" fillId="0" borderId="0" xfId="0" applyNumberFormat="1" applyFont="1" applyFill="1" applyAlignment="1">
      <alignment horizontal="justify" vertical="top" wrapText="1"/>
    </xf>
    <xf numFmtId="164" fontId="3" fillId="0" borderId="0" xfId="0" applyFont="1" applyFill="1" applyAlignment="1">
      <alignment horizontal="justify" vertical="top" wrapText="1"/>
    </xf>
    <xf numFmtId="164" fontId="6" fillId="0" borderId="0" xfId="0" applyFont="1" applyFill="1" applyBorder="1" applyAlignment="1">
      <alignment horizontal="center" vertical="top"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4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wrapText="1"/>
    </xf>
    <xf numFmtId="164" fontId="9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 wrapText="1"/>
    </xf>
    <xf numFmtId="164" fontId="2" fillId="0" borderId="0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3" fillId="0" borderId="0" xfId="0" applyFont="1" applyFill="1" applyAlignment="1">
      <alignment horizontal="left"/>
    </xf>
    <xf numFmtId="165" fontId="3" fillId="0" borderId="0" xfId="0" applyNumberFormat="1" applyFont="1" applyFill="1" applyAlignment="1">
      <alignment/>
    </xf>
    <xf numFmtId="164" fontId="6" fillId="0" borderId="0" xfId="0" applyFont="1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Alignment="1">
      <alignment horizontal="justify" vertical="top" wrapText="1"/>
    </xf>
    <xf numFmtId="164" fontId="13" fillId="0" borderId="0" xfId="0" applyFont="1" applyAlignment="1">
      <alignment/>
    </xf>
    <xf numFmtId="164" fontId="4" fillId="0" borderId="0" xfId="0" applyFont="1" applyFill="1" applyBorder="1" applyAlignment="1">
      <alignment horizontal="justify" wrapText="1"/>
    </xf>
    <xf numFmtId="164" fontId="14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64" fontId="8" fillId="0" borderId="0" xfId="0" applyFont="1" applyFill="1" applyAlignment="1">
      <alignment horizontal="justify" vertical="top" wrapText="1"/>
    </xf>
    <xf numFmtId="164" fontId="7" fillId="0" borderId="0" xfId="0" applyFont="1" applyAlignment="1">
      <alignment horizontal="justify" vertical="top" wrapText="1"/>
    </xf>
    <xf numFmtId="166" fontId="4" fillId="0" borderId="0" xfId="0" applyNumberFormat="1" applyFont="1" applyFill="1" applyBorder="1" applyAlignment="1">
      <alignment vertical="top" wrapText="1"/>
    </xf>
    <xf numFmtId="166" fontId="4" fillId="0" borderId="0" xfId="0" applyNumberFormat="1" applyFont="1" applyFill="1" applyAlignment="1">
      <alignment vertical="top" wrapText="1"/>
    </xf>
    <xf numFmtId="164" fontId="0" fillId="0" borderId="0" xfId="0" applyFill="1" applyAlignment="1">
      <alignment/>
    </xf>
    <xf numFmtId="165" fontId="6" fillId="0" borderId="0" xfId="0" applyNumberFormat="1" applyFont="1" applyFill="1" applyBorder="1" applyAlignment="1">
      <alignment horizontal="right" vertical="top" wrapText="1"/>
    </xf>
    <xf numFmtId="164" fontId="6" fillId="0" borderId="0" xfId="20" applyFont="1" applyBorder="1" applyAlignment="1">
      <alignment horizontal="justify" vertical="center" wrapText="1"/>
      <protection/>
    </xf>
    <xf numFmtId="168" fontId="6" fillId="0" borderId="0" xfId="0" applyNumberFormat="1" applyFont="1" applyAlignment="1">
      <alignment horizontal="center" vertical="top" wrapText="1"/>
    </xf>
    <xf numFmtId="164" fontId="4" fillId="0" borderId="0" xfId="20" applyFont="1" applyBorder="1" applyAlignment="1">
      <alignment horizontal="justify" vertical="center" wrapText="1"/>
      <protection/>
    </xf>
    <xf numFmtId="168" fontId="4" fillId="0" borderId="0" xfId="0" applyNumberFormat="1" applyFont="1" applyAlignment="1">
      <alignment horizontal="center" vertical="top" wrapText="1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164" fontId="0" fillId="0" borderId="0" xfId="0" applyAlignment="1">
      <alignment horizontal="center"/>
    </xf>
    <xf numFmtId="164" fontId="5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4" fillId="0" borderId="0" xfId="0" applyFont="1" applyFill="1" applyBorder="1" applyAlignment="1">
      <alignment horizontal="justify" vertical="top" wrapText="1"/>
    </xf>
    <xf numFmtId="164" fontId="7" fillId="0" borderId="0" xfId="0" applyFont="1" applyFill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6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>
      <alignment vertical="top" wrapText="1"/>
    </xf>
    <xf numFmtId="167" fontId="3" fillId="0" borderId="0" xfId="0" applyNumberFormat="1" applyFont="1" applyFill="1" applyAlignment="1">
      <alignment/>
    </xf>
    <xf numFmtId="164" fontId="3" fillId="0" borderId="0" xfId="0" applyFont="1" applyAlignment="1">
      <alignment horizontal="center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/>
    </xf>
    <xf numFmtId="164" fontId="6" fillId="0" borderId="0" xfId="0" applyFont="1" applyFill="1" applyBorder="1" applyAlignment="1">
      <alignment horizontal="left" vertical="top" wrapText="1"/>
    </xf>
    <xf numFmtId="164" fontId="4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justify" vertical="top" wrapText="1"/>
    </xf>
    <xf numFmtId="165" fontId="4" fillId="0" borderId="0" xfId="0" applyNumberFormat="1" applyFont="1" applyFill="1" applyBorder="1" applyAlignment="1">
      <alignment horizontal="justify" vertical="top" wrapText="1"/>
    </xf>
    <xf numFmtId="164" fontId="4" fillId="0" borderId="0" xfId="0" applyFont="1" applyFill="1" applyAlignment="1">
      <alignment horizontal="left" wrapText="1"/>
    </xf>
    <xf numFmtId="166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4" fontId="4" fillId="0" borderId="0" xfId="0" applyFont="1" applyFill="1" applyAlignment="1">
      <alignment horizontal="lef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3" xfId="0" applyFont="1" applyBorder="1" applyAlignment="1">
      <alignment horizontal="right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/>
    </xf>
    <xf numFmtId="164" fontId="4" fillId="0" borderId="0" xfId="0" applyFont="1" applyAlignment="1">
      <alignment horizontal="left"/>
    </xf>
    <xf numFmtId="164" fontId="0" fillId="0" borderId="0" xfId="0" applyAlignment="1">
      <alignment horizontal="center" wrapText="1"/>
    </xf>
    <xf numFmtId="164" fontId="4" fillId="0" borderId="1" xfId="0" applyFont="1" applyFill="1" applyBorder="1" applyAlignment="1">
      <alignment horizontal="left" vertical="top" wrapText="1"/>
    </xf>
    <xf numFmtId="164" fontId="4" fillId="0" borderId="1" xfId="0" applyFont="1" applyBorder="1" applyAlignment="1">
      <alignment horizontal="justify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horizontal="left"/>
    </xf>
    <xf numFmtId="164" fontId="4" fillId="0" borderId="4" xfId="0" applyFont="1" applyBorder="1" applyAlignment="1">
      <alignment horizontal="justify" vertical="top" wrapText="1"/>
    </xf>
    <xf numFmtId="166" fontId="4" fillId="0" borderId="0" xfId="0" applyNumberFormat="1" applyFont="1" applyBorder="1" applyAlignment="1">
      <alignment horizontal="center" vertical="top" wrapText="1"/>
    </xf>
    <xf numFmtId="164" fontId="4" fillId="0" borderId="0" xfId="0" applyFont="1" applyBorder="1" applyAlignment="1">
      <alignment horizontal="left" vertical="top" wrapText="1"/>
    </xf>
    <xf numFmtId="166" fontId="4" fillId="0" borderId="0" xfId="0" applyNumberFormat="1" applyFont="1" applyAlignment="1">
      <alignment horizontal="center" vertical="top" wrapText="1"/>
    </xf>
    <xf numFmtId="166" fontId="6" fillId="0" borderId="0" xfId="0" applyNumberFormat="1" applyFont="1" applyAlignment="1">
      <alignment horizontal="center" vertical="top" wrapText="1"/>
    </xf>
    <xf numFmtId="164" fontId="2" fillId="0" borderId="0" xfId="0" applyFont="1" applyAlignment="1">
      <alignment horizontal="left"/>
    </xf>
    <xf numFmtId="164" fontId="2" fillId="0" borderId="3" xfId="0" applyFont="1" applyBorder="1" applyAlignment="1">
      <alignment horizontal="justify" wrapText="1"/>
    </xf>
    <xf numFmtId="164" fontId="3" fillId="0" borderId="1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center"/>
    </xf>
    <xf numFmtId="164" fontId="2" fillId="0" borderId="4" xfId="0" applyFont="1" applyBorder="1" applyAlignment="1">
      <alignment horizontal="justify" wrapText="1"/>
    </xf>
    <xf numFmtId="166" fontId="2" fillId="0" borderId="4" xfId="0" applyNumberFormat="1" applyFont="1" applyBorder="1" applyAlignment="1">
      <alignment horizontal="center"/>
    </xf>
    <xf numFmtId="164" fontId="2" fillId="0" borderId="0" xfId="0" applyFont="1" applyBorder="1" applyAlignment="1">
      <alignment horizontal="justify"/>
    </xf>
    <xf numFmtId="164" fontId="2" fillId="0" borderId="0" xfId="0" applyFont="1" applyAlignment="1">
      <alignment horizontal="justify"/>
    </xf>
    <xf numFmtId="164" fontId="2" fillId="0" borderId="0" xfId="0" applyFont="1" applyBorder="1" applyAlignment="1">
      <alignment horizontal="justify" wrapText="1"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Alignment="1">
      <alignment horizontal="justify" wrapText="1"/>
    </xf>
    <xf numFmtId="166" fontId="4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L7" sqref="L7"/>
    </sheetView>
  </sheetViews>
  <sheetFormatPr defaultColWidth="9.00390625" defaultRowHeight="12.75"/>
  <cols>
    <col min="1" max="1" width="19.875" style="0" customWidth="1"/>
    <col min="2" max="2" width="4.625" style="0" customWidth="1"/>
    <col min="3" max="3" width="4.25390625" style="0" customWidth="1"/>
    <col min="4" max="4" width="8.00390625" style="0" customWidth="1"/>
    <col min="5" max="5" width="6.00390625" style="0" customWidth="1"/>
    <col min="6" max="6" width="7.00390625" style="0" customWidth="1"/>
    <col min="7" max="7" width="5.125" style="0" customWidth="1"/>
    <col min="8" max="8" width="32.25390625" style="0" customWidth="1"/>
  </cols>
  <sheetData>
    <row r="1" spans="1:8" ht="18" customHeight="1">
      <c r="A1" s="1"/>
      <c r="B1" s="1"/>
      <c r="C1" s="1"/>
      <c r="D1" s="1"/>
      <c r="E1" s="1"/>
      <c r="F1" s="2"/>
      <c r="G1" s="1"/>
      <c r="H1" s="3" t="s">
        <v>0</v>
      </c>
    </row>
    <row r="2" spans="1:8" ht="12.75">
      <c r="A2" s="1"/>
      <c r="B2" s="1"/>
      <c r="C2" s="1"/>
      <c r="D2" s="4" t="s">
        <v>1</v>
      </c>
      <c r="E2" s="4"/>
      <c r="F2" s="4"/>
      <c r="G2" s="4"/>
      <c r="H2" s="4"/>
    </row>
    <row r="3" spans="1:8" ht="12.75">
      <c r="A3" s="1"/>
      <c r="B3" s="1"/>
      <c r="C3" s="1"/>
      <c r="D3" s="4" t="s">
        <v>2</v>
      </c>
      <c r="E3" s="4"/>
      <c r="F3" s="4"/>
      <c r="G3" s="4"/>
      <c r="H3" s="4"/>
    </row>
    <row r="4" spans="1:8" ht="12.75">
      <c r="A4" s="1"/>
      <c r="B4" s="1"/>
      <c r="C4" s="1"/>
      <c r="D4" s="4" t="s">
        <v>3</v>
      </c>
      <c r="E4" s="4"/>
      <c r="F4" s="4"/>
      <c r="G4" s="4"/>
      <c r="H4" s="4"/>
    </row>
    <row r="5" spans="1:8" ht="12.75">
      <c r="A5" s="1"/>
      <c r="B5" s="1"/>
      <c r="C5" s="1"/>
      <c r="D5" s="4" t="s">
        <v>4</v>
      </c>
      <c r="E5" s="4"/>
      <c r="F5" s="4"/>
      <c r="G5" s="4"/>
      <c r="H5" s="4"/>
    </row>
    <row r="6" spans="1:8" ht="8.25" customHeight="1">
      <c r="A6" s="1"/>
      <c r="B6" s="1"/>
      <c r="C6" s="1"/>
      <c r="D6" s="1"/>
      <c r="E6" s="1"/>
      <c r="F6" s="1"/>
      <c r="G6" s="1"/>
      <c r="H6" s="5"/>
    </row>
    <row r="7" spans="1:8" ht="94.5" customHeight="1">
      <c r="A7" s="6" t="s">
        <v>5</v>
      </c>
      <c r="B7" s="6"/>
      <c r="C7" s="6"/>
      <c r="D7" s="6"/>
      <c r="E7" s="6"/>
      <c r="F7" s="6"/>
      <c r="G7" s="6"/>
      <c r="H7" s="6"/>
    </row>
    <row r="8" spans="1:8" ht="6" customHeight="1">
      <c r="A8" s="1"/>
      <c r="B8" s="1"/>
      <c r="C8" s="1"/>
      <c r="D8" s="1"/>
      <c r="E8" s="1"/>
      <c r="F8" s="1"/>
      <c r="G8" s="1"/>
      <c r="H8" s="1"/>
    </row>
    <row r="9" spans="1:8" ht="15.75" customHeight="1">
      <c r="A9" s="7" t="s">
        <v>6</v>
      </c>
      <c r="B9" s="7"/>
      <c r="C9" s="7"/>
      <c r="D9" s="7"/>
      <c r="E9" s="7"/>
      <c r="F9" s="7"/>
      <c r="G9" s="7"/>
      <c r="H9" s="8" t="s">
        <v>7</v>
      </c>
    </row>
    <row r="10" spans="1:8" ht="148.5" customHeight="1">
      <c r="A10" s="8" t="s">
        <v>8</v>
      </c>
      <c r="B10" s="9" t="s">
        <v>9</v>
      </c>
      <c r="C10" s="9"/>
      <c r="D10" s="9"/>
      <c r="E10" s="9"/>
      <c r="F10" s="9"/>
      <c r="G10" s="9"/>
      <c r="H10" s="8"/>
    </row>
    <row r="11" spans="1:8" ht="10.5" customHeight="1">
      <c r="A11" s="10">
        <v>1</v>
      </c>
      <c r="B11" s="9">
        <v>2</v>
      </c>
      <c r="C11" s="9"/>
      <c r="D11" s="9"/>
      <c r="E11" s="9"/>
      <c r="F11" s="9"/>
      <c r="G11" s="9"/>
      <c r="H11" s="10">
        <v>3</v>
      </c>
    </row>
    <row r="12" spans="1:8" ht="5.25" customHeight="1">
      <c r="A12" s="11"/>
      <c r="B12" s="11"/>
      <c r="C12" s="11"/>
      <c r="D12" s="11"/>
      <c r="E12" s="11"/>
      <c r="F12" s="11"/>
      <c r="G12" s="11"/>
      <c r="H12" s="12"/>
    </row>
    <row r="13" spans="1:8" ht="33" customHeight="1">
      <c r="A13" s="13" t="s">
        <v>10</v>
      </c>
      <c r="B13" s="11"/>
      <c r="C13" s="11"/>
      <c r="D13" s="11"/>
      <c r="E13" s="11"/>
      <c r="F13" s="11"/>
      <c r="G13" s="11"/>
      <c r="H13" s="14" t="s">
        <v>11</v>
      </c>
    </row>
    <row r="14" spans="1:8" ht="63" customHeight="1">
      <c r="A14" s="15" t="s">
        <v>10</v>
      </c>
      <c r="B14" s="15" t="s">
        <v>12</v>
      </c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2" t="s">
        <v>18</v>
      </c>
    </row>
    <row r="15" spans="1:8" ht="12.75">
      <c r="A15" s="16" t="s">
        <v>19</v>
      </c>
      <c r="B15" s="11"/>
      <c r="C15" s="11"/>
      <c r="D15" s="11"/>
      <c r="E15" s="11"/>
      <c r="F15" s="11"/>
      <c r="G15" s="11"/>
      <c r="H15" s="14" t="s">
        <v>20</v>
      </c>
    </row>
    <row r="16" spans="1:8" ht="117" customHeight="1">
      <c r="A16" s="17" t="s">
        <v>19</v>
      </c>
      <c r="B16" s="17" t="s">
        <v>12</v>
      </c>
      <c r="C16" s="17" t="s">
        <v>13</v>
      </c>
      <c r="D16" s="17" t="s">
        <v>21</v>
      </c>
      <c r="E16" s="17" t="s">
        <v>22</v>
      </c>
      <c r="F16" s="17" t="s">
        <v>16</v>
      </c>
      <c r="G16" s="17" t="s">
        <v>17</v>
      </c>
      <c r="H16" s="12" t="s">
        <v>23</v>
      </c>
    </row>
    <row r="17" spans="1:8" ht="12.75">
      <c r="A17" s="16" t="s">
        <v>24</v>
      </c>
      <c r="B17" s="17"/>
      <c r="C17" s="17"/>
      <c r="D17" s="17"/>
      <c r="E17" s="17"/>
      <c r="F17" s="17"/>
      <c r="G17" s="17"/>
      <c r="H17" s="14" t="s">
        <v>25</v>
      </c>
    </row>
    <row r="18" spans="1:8" ht="128.25" customHeight="1">
      <c r="A18" s="17" t="s">
        <v>24</v>
      </c>
      <c r="B18" s="17" t="s">
        <v>12</v>
      </c>
      <c r="C18" s="17" t="s">
        <v>13</v>
      </c>
      <c r="D18" s="17" t="s">
        <v>26</v>
      </c>
      <c r="E18" s="17" t="s">
        <v>15</v>
      </c>
      <c r="F18" s="17" t="s">
        <v>16</v>
      </c>
      <c r="G18" s="17" t="s">
        <v>17</v>
      </c>
      <c r="H18" s="12" t="s">
        <v>27</v>
      </c>
    </row>
    <row r="19" spans="1:8" ht="45.75" customHeight="1">
      <c r="A19" s="16" t="s">
        <v>28</v>
      </c>
      <c r="B19" s="17"/>
      <c r="C19" s="17"/>
      <c r="D19" s="17"/>
      <c r="E19" s="17"/>
      <c r="F19" s="17"/>
      <c r="G19" s="17"/>
      <c r="H19" s="14" t="s">
        <v>29</v>
      </c>
    </row>
    <row r="20" spans="1:8" ht="12.75">
      <c r="A20" s="17" t="s">
        <v>28</v>
      </c>
      <c r="B20" s="17" t="s">
        <v>12</v>
      </c>
      <c r="C20" s="17" t="s">
        <v>13</v>
      </c>
      <c r="D20" s="17" t="s">
        <v>21</v>
      </c>
      <c r="E20" s="17" t="s">
        <v>22</v>
      </c>
      <c r="F20" s="17" t="s">
        <v>16</v>
      </c>
      <c r="G20" s="17" t="s">
        <v>17</v>
      </c>
      <c r="H20" s="12" t="s">
        <v>23</v>
      </c>
    </row>
    <row r="21" spans="1:8" ht="12.75">
      <c r="A21" s="16" t="s">
        <v>30</v>
      </c>
      <c r="B21" s="17"/>
      <c r="C21" s="17"/>
      <c r="D21" s="17"/>
      <c r="E21" s="17"/>
      <c r="F21" s="17"/>
      <c r="G21" s="17"/>
      <c r="H21" s="14" t="s">
        <v>31</v>
      </c>
    </row>
    <row r="22" spans="1:8" ht="12.75">
      <c r="A22" s="17" t="s">
        <v>30</v>
      </c>
      <c r="B22" s="17" t="s">
        <v>12</v>
      </c>
      <c r="C22" s="17" t="s">
        <v>13</v>
      </c>
      <c r="D22" s="17" t="s">
        <v>32</v>
      </c>
      <c r="E22" s="17" t="s">
        <v>33</v>
      </c>
      <c r="F22" s="17" t="s">
        <v>16</v>
      </c>
      <c r="G22" s="17" t="s">
        <v>17</v>
      </c>
      <c r="H22" s="12" t="s">
        <v>34</v>
      </c>
    </row>
    <row r="23" spans="1:8" ht="12.75">
      <c r="A23" s="17" t="s">
        <v>30</v>
      </c>
      <c r="B23" s="17" t="s">
        <v>12</v>
      </c>
      <c r="C23" s="17" t="s">
        <v>13</v>
      </c>
      <c r="D23" s="17" t="s">
        <v>35</v>
      </c>
      <c r="E23" s="17" t="s">
        <v>33</v>
      </c>
      <c r="F23" s="17" t="s">
        <v>16</v>
      </c>
      <c r="G23" s="17" t="s">
        <v>17</v>
      </c>
      <c r="H23" s="12" t="s">
        <v>36</v>
      </c>
    </row>
    <row r="24" spans="1:8" ht="12.75">
      <c r="A24" s="17" t="s">
        <v>30</v>
      </c>
      <c r="B24" s="17" t="s">
        <v>12</v>
      </c>
      <c r="C24" s="17" t="s">
        <v>13</v>
      </c>
      <c r="D24" s="17" t="s">
        <v>37</v>
      </c>
      <c r="E24" s="17" t="s">
        <v>33</v>
      </c>
      <c r="F24" s="17" t="s">
        <v>16</v>
      </c>
      <c r="G24" s="17" t="s">
        <v>17</v>
      </c>
      <c r="H24" s="12" t="s">
        <v>38</v>
      </c>
    </row>
    <row r="25" spans="1:8" ht="12.75">
      <c r="A25" s="17" t="s">
        <v>30</v>
      </c>
      <c r="B25" s="17" t="s">
        <v>12</v>
      </c>
      <c r="C25" s="17" t="s">
        <v>13</v>
      </c>
      <c r="D25" s="17" t="s">
        <v>39</v>
      </c>
      <c r="E25" s="17" t="s">
        <v>33</v>
      </c>
      <c r="F25" s="17" t="s">
        <v>16</v>
      </c>
      <c r="G25" s="17" t="s">
        <v>17</v>
      </c>
      <c r="H25" s="12" t="s">
        <v>40</v>
      </c>
    </row>
    <row r="26" spans="1:8" ht="12.75">
      <c r="A26" s="17" t="s">
        <v>30</v>
      </c>
      <c r="B26" s="17" t="s">
        <v>12</v>
      </c>
      <c r="C26" s="17" t="s">
        <v>13</v>
      </c>
      <c r="D26" s="17" t="s">
        <v>41</v>
      </c>
      <c r="E26" s="17" t="s">
        <v>33</v>
      </c>
      <c r="F26" s="17" t="s">
        <v>16</v>
      </c>
      <c r="G26" s="17" t="s">
        <v>17</v>
      </c>
      <c r="H26" s="12" t="s">
        <v>42</v>
      </c>
    </row>
    <row r="27" spans="1:8" ht="12.75">
      <c r="A27" s="17" t="s">
        <v>30</v>
      </c>
      <c r="B27" s="17" t="s">
        <v>12</v>
      </c>
      <c r="C27" s="17" t="s">
        <v>13</v>
      </c>
      <c r="D27" s="17" t="s">
        <v>43</v>
      </c>
      <c r="E27" s="17" t="s">
        <v>33</v>
      </c>
      <c r="F27" s="17" t="s">
        <v>16</v>
      </c>
      <c r="G27" s="17" t="s">
        <v>17</v>
      </c>
      <c r="H27" s="12" t="s">
        <v>44</v>
      </c>
    </row>
    <row r="28" spans="1:8" ht="12.75">
      <c r="A28" s="17" t="s">
        <v>30</v>
      </c>
      <c r="B28" s="17" t="s">
        <v>12</v>
      </c>
      <c r="C28" s="17" t="s">
        <v>13</v>
      </c>
      <c r="D28" s="17" t="s">
        <v>45</v>
      </c>
      <c r="E28" s="17" t="s">
        <v>15</v>
      </c>
      <c r="F28" s="17" t="s">
        <v>16</v>
      </c>
      <c r="G28" s="17" t="s">
        <v>17</v>
      </c>
      <c r="H28" s="12" t="s">
        <v>46</v>
      </c>
    </row>
    <row r="29" spans="1:8" ht="12.75">
      <c r="A29" s="17" t="s">
        <v>30</v>
      </c>
      <c r="B29" s="17" t="s">
        <v>12</v>
      </c>
      <c r="C29" s="17" t="s">
        <v>13</v>
      </c>
      <c r="D29" s="17" t="s">
        <v>47</v>
      </c>
      <c r="E29" s="17" t="s">
        <v>15</v>
      </c>
      <c r="F29" s="17" t="s">
        <v>16</v>
      </c>
      <c r="G29" s="17" t="s">
        <v>17</v>
      </c>
      <c r="H29" s="12" t="s">
        <v>48</v>
      </c>
    </row>
    <row r="30" spans="1:8" ht="12.75">
      <c r="A30" s="16" t="s">
        <v>49</v>
      </c>
      <c r="B30" s="17"/>
      <c r="C30" s="17"/>
      <c r="D30" s="17"/>
      <c r="E30" s="17"/>
      <c r="F30" s="17"/>
      <c r="G30" s="17"/>
      <c r="H30" s="14" t="s">
        <v>50</v>
      </c>
    </row>
    <row r="31" spans="1:8" ht="12.75">
      <c r="A31" s="17" t="s">
        <v>49</v>
      </c>
      <c r="B31" s="17" t="s">
        <v>12</v>
      </c>
      <c r="C31" s="17" t="s">
        <v>51</v>
      </c>
      <c r="D31" s="17" t="s">
        <v>52</v>
      </c>
      <c r="E31" s="17" t="s">
        <v>15</v>
      </c>
      <c r="F31" s="17" t="s">
        <v>16</v>
      </c>
      <c r="G31" s="17" t="s">
        <v>53</v>
      </c>
      <c r="H31" s="18" t="s">
        <v>54</v>
      </c>
    </row>
    <row r="32" spans="1:8" ht="12.75">
      <c r="A32" s="17" t="s">
        <v>49</v>
      </c>
      <c r="B32" s="17" t="s">
        <v>12</v>
      </c>
      <c r="C32" s="17" t="s">
        <v>55</v>
      </c>
      <c r="D32" s="17" t="s">
        <v>56</v>
      </c>
      <c r="E32" s="17" t="s">
        <v>15</v>
      </c>
      <c r="F32" s="17" t="s">
        <v>16</v>
      </c>
      <c r="G32" s="17" t="s">
        <v>57</v>
      </c>
      <c r="H32" s="12" t="s">
        <v>58</v>
      </c>
    </row>
    <row r="33" spans="1:8" ht="6" customHeight="1">
      <c r="A33" s="11"/>
      <c r="B33" s="11"/>
      <c r="C33" s="11"/>
      <c r="D33" s="11"/>
      <c r="E33" s="11"/>
      <c r="F33" s="11"/>
      <c r="G33" s="11"/>
      <c r="H33" s="12"/>
    </row>
    <row r="34" spans="1:8" ht="12.75">
      <c r="A34" s="19" t="s">
        <v>59</v>
      </c>
      <c r="B34" s="19"/>
      <c r="C34" s="19"/>
      <c r="D34" s="19"/>
      <c r="E34" s="19"/>
      <c r="F34" s="19"/>
      <c r="G34" s="19"/>
      <c r="H34" s="14" t="s">
        <v>60</v>
      </c>
    </row>
    <row r="35" spans="1:8" ht="12.75">
      <c r="A35" s="20" t="s">
        <v>59</v>
      </c>
      <c r="B35" s="20" t="s">
        <v>33</v>
      </c>
      <c r="C35" s="20" t="s">
        <v>22</v>
      </c>
      <c r="D35" s="20" t="s">
        <v>16</v>
      </c>
      <c r="E35" s="20" t="s">
        <v>15</v>
      </c>
      <c r="F35" s="20" t="s">
        <v>16</v>
      </c>
      <c r="G35" s="20" t="s">
        <v>61</v>
      </c>
      <c r="H35" s="12" t="s">
        <v>62</v>
      </c>
    </row>
    <row r="36" spans="1:8" ht="12.75">
      <c r="A36" s="20" t="s">
        <v>59</v>
      </c>
      <c r="B36" s="20" t="s">
        <v>33</v>
      </c>
      <c r="C36" s="20" t="s">
        <v>22</v>
      </c>
      <c r="D36" s="20" t="s">
        <v>16</v>
      </c>
      <c r="E36" s="20" t="s">
        <v>15</v>
      </c>
      <c r="F36" s="20" t="s">
        <v>16</v>
      </c>
      <c r="G36" s="20" t="s">
        <v>63</v>
      </c>
      <c r="H36" s="12" t="s">
        <v>64</v>
      </c>
    </row>
    <row r="37" spans="1:8" ht="12.75">
      <c r="A37" s="20" t="s">
        <v>59</v>
      </c>
      <c r="B37" s="20" t="s">
        <v>33</v>
      </c>
      <c r="C37" s="20" t="s">
        <v>65</v>
      </c>
      <c r="D37" s="20" t="s">
        <v>66</v>
      </c>
      <c r="E37" s="20" t="s">
        <v>15</v>
      </c>
      <c r="F37" s="20" t="s">
        <v>16</v>
      </c>
      <c r="G37" s="20" t="s">
        <v>61</v>
      </c>
      <c r="H37" s="12" t="s">
        <v>67</v>
      </c>
    </row>
    <row r="38" spans="1:8" ht="12.75">
      <c r="A38" s="20" t="s">
        <v>59</v>
      </c>
      <c r="B38" s="20" t="s">
        <v>33</v>
      </c>
      <c r="C38" s="20" t="s">
        <v>65</v>
      </c>
      <c r="D38" s="20" t="s">
        <v>66</v>
      </c>
      <c r="E38" s="20" t="s">
        <v>15</v>
      </c>
      <c r="F38" s="20" t="s">
        <v>16</v>
      </c>
      <c r="G38" s="20" t="s">
        <v>63</v>
      </c>
      <c r="H38" s="12" t="s">
        <v>68</v>
      </c>
    </row>
    <row r="39" spans="1:8" ht="12.75">
      <c r="A39" s="20" t="s">
        <v>59</v>
      </c>
      <c r="B39" s="20" t="s">
        <v>33</v>
      </c>
      <c r="C39" s="20" t="s">
        <v>69</v>
      </c>
      <c r="D39" s="20" t="s">
        <v>70</v>
      </c>
      <c r="E39" s="20" t="s">
        <v>15</v>
      </c>
      <c r="F39" s="20" t="s">
        <v>16</v>
      </c>
      <c r="G39" s="20" t="s">
        <v>71</v>
      </c>
      <c r="H39" s="12" t="s">
        <v>72</v>
      </c>
    </row>
    <row r="40" spans="1:8" ht="12.75">
      <c r="A40" s="20" t="s">
        <v>59</v>
      </c>
      <c r="B40" s="20" t="s">
        <v>33</v>
      </c>
      <c r="C40" s="20" t="s">
        <v>69</v>
      </c>
      <c r="D40" s="20" t="s">
        <v>70</v>
      </c>
      <c r="E40" s="20" t="s">
        <v>15</v>
      </c>
      <c r="F40" s="20" t="s">
        <v>16</v>
      </c>
      <c r="G40" s="20" t="s">
        <v>73</v>
      </c>
      <c r="H40" s="12" t="s">
        <v>74</v>
      </c>
    </row>
    <row r="41" spans="1:8" ht="12.75">
      <c r="A41" s="20" t="s">
        <v>59</v>
      </c>
      <c r="B41" s="20" t="s">
        <v>33</v>
      </c>
      <c r="C41" s="20" t="s">
        <v>75</v>
      </c>
      <c r="D41" s="20" t="s">
        <v>66</v>
      </c>
      <c r="E41" s="20" t="s">
        <v>15</v>
      </c>
      <c r="F41" s="20" t="s">
        <v>16</v>
      </c>
      <c r="G41" s="20" t="s">
        <v>76</v>
      </c>
      <c r="H41" s="12" t="s">
        <v>77</v>
      </c>
    </row>
    <row r="42" spans="1:8" ht="12.75">
      <c r="A42" s="20" t="s">
        <v>59</v>
      </c>
      <c r="B42" s="20" t="s">
        <v>33</v>
      </c>
      <c r="C42" s="20" t="s">
        <v>75</v>
      </c>
      <c r="D42" s="20" t="s">
        <v>78</v>
      </c>
      <c r="E42" s="20" t="s">
        <v>15</v>
      </c>
      <c r="F42" s="20" t="s">
        <v>16</v>
      </c>
      <c r="G42" s="20" t="s">
        <v>79</v>
      </c>
      <c r="H42" s="12" t="s">
        <v>80</v>
      </c>
    </row>
    <row r="43" spans="1:8" ht="12.75">
      <c r="A43" s="20" t="s">
        <v>59</v>
      </c>
      <c r="B43" s="20" t="s">
        <v>12</v>
      </c>
      <c r="C43" s="20" t="s">
        <v>51</v>
      </c>
      <c r="D43" s="20" t="s">
        <v>81</v>
      </c>
      <c r="E43" s="20" t="s">
        <v>15</v>
      </c>
      <c r="F43" s="20" t="s">
        <v>16</v>
      </c>
      <c r="G43" s="20" t="s">
        <v>53</v>
      </c>
      <c r="H43" s="21" t="s">
        <v>82</v>
      </c>
    </row>
    <row r="44" spans="1:8" ht="12.75">
      <c r="A44" s="20" t="s">
        <v>59</v>
      </c>
      <c r="B44" s="20" t="s">
        <v>12</v>
      </c>
      <c r="C44" s="20" t="s">
        <v>51</v>
      </c>
      <c r="D44" s="20" t="s">
        <v>83</v>
      </c>
      <c r="E44" s="20" t="s">
        <v>15</v>
      </c>
      <c r="F44" s="20" t="s">
        <v>16</v>
      </c>
      <c r="G44" s="20" t="s">
        <v>53</v>
      </c>
      <c r="H44" s="12" t="s">
        <v>84</v>
      </c>
    </row>
    <row r="45" spans="1:8" ht="12.75">
      <c r="A45" s="20" t="s">
        <v>59</v>
      </c>
      <c r="B45" s="20" t="s">
        <v>12</v>
      </c>
      <c r="C45" s="20" t="s">
        <v>51</v>
      </c>
      <c r="D45" s="20" t="s">
        <v>85</v>
      </c>
      <c r="E45" s="20" t="s">
        <v>15</v>
      </c>
      <c r="F45" s="20" t="s">
        <v>16</v>
      </c>
      <c r="G45" s="20" t="s">
        <v>53</v>
      </c>
      <c r="H45" s="12" t="s">
        <v>86</v>
      </c>
    </row>
    <row r="46" spans="1:8" ht="12.75">
      <c r="A46" s="20" t="s">
        <v>59</v>
      </c>
      <c r="B46" s="20" t="s">
        <v>12</v>
      </c>
      <c r="C46" s="20" t="s">
        <v>51</v>
      </c>
      <c r="D46" s="20" t="s">
        <v>87</v>
      </c>
      <c r="E46" s="20" t="s">
        <v>15</v>
      </c>
      <c r="F46" s="20" t="s">
        <v>16</v>
      </c>
      <c r="G46" s="20" t="s">
        <v>53</v>
      </c>
      <c r="H46" s="12" t="s">
        <v>88</v>
      </c>
    </row>
    <row r="47" spans="1:8" ht="12.75">
      <c r="A47" s="20" t="s">
        <v>59</v>
      </c>
      <c r="B47" s="20" t="s">
        <v>12</v>
      </c>
      <c r="C47" s="20" t="s">
        <v>51</v>
      </c>
      <c r="D47" s="20" t="s">
        <v>87</v>
      </c>
      <c r="E47" s="20" t="s">
        <v>15</v>
      </c>
      <c r="F47" s="20" t="s">
        <v>89</v>
      </c>
      <c r="G47" s="20" t="s">
        <v>53</v>
      </c>
      <c r="H47" s="12" t="s">
        <v>90</v>
      </c>
    </row>
    <row r="48" spans="1:8" ht="12.75">
      <c r="A48" s="20" t="s">
        <v>59</v>
      </c>
      <c r="B48" s="20" t="s">
        <v>12</v>
      </c>
      <c r="C48" s="20" t="s">
        <v>51</v>
      </c>
      <c r="D48" s="20" t="s">
        <v>87</v>
      </c>
      <c r="E48" s="20" t="s">
        <v>15</v>
      </c>
      <c r="F48" s="20" t="s">
        <v>91</v>
      </c>
      <c r="G48" s="20" t="s">
        <v>53</v>
      </c>
      <c r="H48" s="12" t="s">
        <v>90</v>
      </c>
    </row>
    <row r="49" spans="1:8" ht="12.75">
      <c r="A49" s="20" t="s">
        <v>59</v>
      </c>
      <c r="B49" s="20" t="s">
        <v>12</v>
      </c>
      <c r="C49" s="20" t="s">
        <v>51</v>
      </c>
      <c r="D49" s="20" t="s">
        <v>92</v>
      </c>
      <c r="E49" s="20" t="s">
        <v>15</v>
      </c>
      <c r="F49" s="20" t="s">
        <v>16</v>
      </c>
      <c r="G49" s="20" t="s">
        <v>53</v>
      </c>
      <c r="H49" s="12" t="s">
        <v>93</v>
      </c>
    </row>
    <row r="50" spans="1:8" ht="12.75">
      <c r="A50" s="20" t="s">
        <v>59</v>
      </c>
      <c r="B50" s="20" t="s">
        <v>12</v>
      </c>
      <c r="C50" s="20" t="s">
        <v>51</v>
      </c>
      <c r="D50" s="20" t="s">
        <v>94</v>
      </c>
      <c r="E50" s="20" t="s">
        <v>15</v>
      </c>
      <c r="F50" s="20" t="s">
        <v>16</v>
      </c>
      <c r="G50" s="20" t="s">
        <v>53</v>
      </c>
      <c r="H50" s="18" t="s">
        <v>95</v>
      </c>
    </row>
    <row r="51" spans="1:8" ht="12.75">
      <c r="A51" s="20" t="s">
        <v>59</v>
      </c>
      <c r="B51" s="20" t="s">
        <v>12</v>
      </c>
      <c r="C51" s="20" t="s">
        <v>51</v>
      </c>
      <c r="D51" s="20" t="s">
        <v>96</v>
      </c>
      <c r="E51" s="20" t="s">
        <v>15</v>
      </c>
      <c r="F51" s="20" t="s">
        <v>16</v>
      </c>
      <c r="G51" s="20" t="s">
        <v>53</v>
      </c>
      <c r="H51" s="12" t="s">
        <v>97</v>
      </c>
    </row>
    <row r="52" spans="1:8" ht="12.75">
      <c r="A52" s="20" t="s">
        <v>59</v>
      </c>
      <c r="B52" s="20" t="s">
        <v>12</v>
      </c>
      <c r="C52" s="20" t="s">
        <v>51</v>
      </c>
      <c r="D52" s="20" t="s">
        <v>98</v>
      </c>
      <c r="E52" s="20" t="s">
        <v>15</v>
      </c>
      <c r="F52" s="20" t="s">
        <v>16</v>
      </c>
      <c r="G52" s="20" t="s">
        <v>53</v>
      </c>
      <c r="H52" s="12" t="s">
        <v>99</v>
      </c>
    </row>
    <row r="53" spans="1:8" ht="12.75">
      <c r="A53" s="20" t="s">
        <v>59</v>
      </c>
      <c r="B53" s="20" t="s">
        <v>12</v>
      </c>
      <c r="C53" s="20" t="s">
        <v>100</v>
      </c>
      <c r="D53" s="20" t="s">
        <v>101</v>
      </c>
      <c r="E53" s="20" t="s">
        <v>15</v>
      </c>
      <c r="F53" s="20" t="s">
        <v>16</v>
      </c>
      <c r="G53" s="20" t="s">
        <v>102</v>
      </c>
      <c r="H53" s="12" t="s">
        <v>103</v>
      </c>
    </row>
    <row r="54" spans="1:8" ht="12.75">
      <c r="A54" s="20" t="s">
        <v>59</v>
      </c>
      <c r="B54" s="20" t="s">
        <v>12</v>
      </c>
      <c r="C54" s="20" t="s">
        <v>100</v>
      </c>
      <c r="D54" s="20" t="s">
        <v>104</v>
      </c>
      <c r="E54" s="20" t="s">
        <v>15</v>
      </c>
      <c r="F54" s="20" t="s">
        <v>16</v>
      </c>
      <c r="G54" s="20" t="s">
        <v>102</v>
      </c>
      <c r="H54" s="12" t="s">
        <v>105</v>
      </c>
    </row>
    <row r="55" spans="1:8" ht="12.75">
      <c r="A55" s="20" t="s">
        <v>59</v>
      </c>
      <c r="B55" s="20" t="s">
        <v>12</v>
      </c>
      <c r="C55" s="20" t="s">
        <v>100</v>
      </c>
      <c r="D55" s="20" t="s">
        <v>106</v>
      </c>
      <c r="E55" s="20" t="s">
        <v>15</v>
      </c>
      <c r="F55" s="20" t="s">
        <v>16</v>
      </c>
      <c r="G55" s="20" t="s">
        <v>102</v>
      </c>
      <c r="H55" s="12" t="s">
        <v>107</v>
      </c>
    </row>
    <row r="56" spans="1:8" ht="12.75">
      <c r="A56" s="20" t="s">
        <v>59</v>
      </c>
      <c r="B56" s="20" t="s">
        <v>12</v>
      </c>
      <c r="C56" s="20" t="s">
        <v>55</v>
      </c>
      <c r="D56" s="20" t="s">
        <v>81</v>
      </c>
      <c r="E56" s="20" t="s">
        <v>15</v>
      </c>
      <c r="F56" s="20" t="s">
        <v>16</v>
      </c>
      <c r="G56" s="20" t="s">
        <v>108</v>
      </c>
      <c r="H56" s="12" t="s">
        <v>109</v>
      </c>
    </row>
    <row r="57" spans="1:8" ht="12.75">
      <c r="A57" s="20" t="s">
        <v>59</v>
      </c>
      <c r="B57" s="22">
        <v>1</v>
      </c>
      <c r="C57" s="22">
        <v>14</v>
      </c>
      <c r="D57" s="20" t="s">
        <v>110</v>
      </c>
      <c r="E57" s="22">
        <v>10</v>
      </c>
      <c r="F57" s="20" t="s">
        <v>16</v>
      </c>
      <c r="G57" s="22">
        <v>410</v>
      </c>
      <c r="H57" s="18" t="s">
        <v>111</v>
      </c>
    </row>
    <row r="58" spans="1:8" ht="12.75">
      <c r="A58" s="20" t="s">
        <v>59</v>
      </c>
      <c r="B58" s="22">
        <v>1</v>
      </c>
      <c r="C58" s="22">
        <v>14</v>
      </c>
      <c r="D58" s="20" t="s">
        <v>112</v>
      </c>
      <c r="E58" s="22">
        <v>10</v>
      </c>
      <c r="F58" s="20" t="s">
        <v>16</v>
      </c>
      <c r="G58" s="22">
        <v>410</v>
      </c>
      <c r="H58" s="18" t="s">
        <v>113</v>
      </c>
    </row>
    <row r="59" spans="1:8" ht="12.75">
      <c r="A59" s="20" t="s">
        <v>59</v>
      </c>
      <c r="B59" s="22">
        <v>1</v>
      </c>
      <c r="C59" s="22">
        <v>14</v>
      </c>
      <c r="D59" s="20" t="s">
        <v>114</v>
      </c>
      <c r="E59" s="22">
        <v>10</v>
      </c>
      <c r="F59" s="20" t="s">
        <v>16</v>
      </c>
      <c r="G59" s="22">
        <v>410</v>
      </c>
      <c r="H59" s="18" t="s">
        <v>115</v>
      </c>
    </row>
    <row r="60" spans="1:8" ht="12.75">
      <c r="A60" s="20" t="s">
        <v>59</v>
      </c>
      <c r="B60" s="22">
        <v>1</v>
      </c>
      <c r="C60" s="20" t="s">
        <v>55</v>
      </c>
      <c r="D60" s="20" t="s">
        <v>116</v>
      </c>
      <c r="E60" s="22">
        <v>10</v>
      </c>
      <c r="F60" s="20" t="s">
        <v>16</v>
      </c>
      <c r="G60" s="22">
        <v>410</v>
      </c>
      <c r="H60" s="12" t="s">
        <v>117</v>
      </c>
    </row>
    <row r="61" spans="1:8" ht="12.75">
      <c r="A61" s="20" t="s">
        <v>59</v>
      </c>
      <c r="B61" s="22">
        <v>1</v>
      </c>
      <c r="C61" s="20" t="s">
        <v>55</v>
      </c>
      <c r="D61" s="20" t="s">
        <v>118</v>
      </c>
      <c r="E61" s="22">
        <v>10</v>
      </c>
      <c r="F61" s="20" t="s">
        <v>16</v>
      </c>
      <c r="G61" s="22">
        <v>420</v>
      </c>
      <c r="H61" s="12" t="s">
        <v>119</v>
      </c>
    </row>
    <row r="62" spans="1:8" ht="12.75">
      <c r="A62" s="20" t="s">
        <v>59</v>
      </c>
      <c r="B62" s="22">
        <v>1</v>
      </c>
      <c r="C62" s="20" t="s">
        <v>55</v>
      </c>
      <c r="D62" s="20" t="s">
        <v>120</v>
      </c>
      <c r="E62" s="22">
        <v>10</v>
      </c>
      <c r="F62" s="20" t="s">
        <v>16</v>
      </c>
      <c r="G62" s="22">
        <v>430</v>
      </c>
      <c r="H62" s="12" t="s">
        <v>121</v>
      </c>
    </row>
    <row r="63" spans="1:8" ht="12.75">
      <c r="A63" s="20" t="s">
        <v>59</v>
      </c>
      <c r="B63" s="20" t="s">
        <v>12</v>
      </c>
      <c r="C63" s="20" t="s">
        <v>122</v>
      </c>
      <c r="D63" s="20" t="s">
        <v>110</v>
      </c>
      <c r="E63" s="22">
        <v>10</v>
      </c>
      <c r="F63" s="20" t="s">
        <v>16</v>
      </c>
      <c r="G63" s="22">
        <v>140</v>
      </c>
      <c r="H63" s="12" t="s">
        <v>123</v>
      </c>
    </row>
    <row r="64" spans="1:8" ht="12.75">
      <c r="A64" s="20" t="s">
        <v>59</v>
      </c>
      <c r="B64" s="20" t="s">
        <v>12</v>
      </c>
      <c r="C64" s="20" t="s">
        <v>13</v>
      </c>
      <c r="D64" s="20" t="s">
        <v>14</v>
      </c>
      <c r="E64" s="22">
        <v>10</v>
      </c>
      <c r="F64" s="20" t="s">
        <v>16</v>
      </c>
      <c r="G64" s="22">
        <v>140</v>
      </c>
      <c r="H64" s="12" t="s">
        <v>18</v>
      </c>
    </row>
    <row r="65" spans="1:8" ht="12.75">
      <c r="A65" s="20" t="s">
        <v>59</v>
      </c>
      <c r="B65" s="20" t="s">
        <v>12</v>
      </c>
      <c r="C65" s="20" t="s">
        <v>13</v>
      </c>
      <c r="D65" s="20" t="s">
        <v>124</v>
      </c>
      <c r="E65" s="22">
        <v>10</v>
      </c>
      <c r="F65" s="20" t="s">
        <v>16</v>
      </c>
      <c r="G65" s="22">
        <v>140</v>
      </c>
      <c r="H65" s="12" t="s">
        <v>125</v>
      </c>
    </row>
    <row r="66" spans="1:8" ht="12.75">
      <c r="A66" s="20" t="s">
        <v>59</v>
      </c>
      <c r="B66" s="20" t="s">
        <v>12</v>
      </c>
      <c r="C66" s="20" t="s">
        <v>13</v>
      </c>
      <c r="D66" s="20" t="s">
        <v>126</v>
      </c>
      <c r="E66" s="22">
        <v>10</v>
      </c>
      <c r="F66" s="20" t="s">
        <v>16</v>
      </c>
      <c r="G66" s="22">
        <v>140</v>
      </c>
      <c r="H66" s="12" t="s">
        <v>127</v>
      </c>
    </row>
    <row r="67" spans="1:8" ht="12.75">
      <c r="A67" s="20" t="s">
        <v>59</v>
      </c>
      <c r="B67" s="20" t="s">
        <v>12</v>
      </c>
      <c r="C67" s="20" t="s">
        <v>13</v>
      </c>
      <c r="D67" s="20" t="s">
        <v>26</v>
      </c>
      <c r="E67" s="22">
        <v>10</v>
      </c>
      <c r="F67" s="20" t="s">
        <v>16</v>
      </c>
      <c r="G67" s="22">
        <v>140</v>
      </c>
      <c r="H67" s="12" t="s">
        <v>128</v>
      </c>
    </row>
    <row r="68" spans="1:8" ht="12.75">
      <c r="A68" s="20" t="s">
        <v>59</v>
      </c>
      <c r="B68" s="20" t="s">
        <v>12</v>
      </c>
      <c r="C68" s="20" t="s">
        <v>13</v>
      </c>
      <c r="D68" s="20" t="s">
        <v>129</v>
      </c>
      <c r="E68" s="22">
        <v>10</v>
      </c>
      <c r="F68" s="20" t="s">
        <v>16</v>
      </c>
      <c r="G68" s="22">
        <v>140</v>
      </c>
      <c r="H68" s="12" t="s">
        <v>130</v>
      </c>
    </row>
    <row r="69" spans="1:8" ht="12.75">
      <c r="A69" s="20" t="s">
        <v>59</v>
      </c>
      <c r="B69" s="20" t="s">
        <v>12</v>
      </c>
      <c r="C69" s="20" t="s">
        <v>13</v>
      </c>
      <c r="D69" s="20" t="s">
        <v>131</v>
      </c>
      <c r="E69" s="22">
        <v>10</v>
      </c>
      <c r="F69" s="20" t="s">
        <v>16</v>
      </c>
      <c r="G69" s="22">
        <v>140</v>
      </c>
      <c r="H69" s="12" t="s">
        <v>132</v>
      </c>
    </row>
    <row r="70" spans="1:8" ht="12.75">
      <c r="A70" s="20" t="s">
        <v>59</v>
      </c>
      <c r="B70" s="20" t="s">
        <v>12</v>
      </c>
      <c r="C70" s="20" t="s">
        <v>133</v>
      </c>
      <c r="D70" s="20" t="s">
        <v>81</v>
      </c>
      <c r="E70" s="22">
        <v>10</v>
      </c>
      <c r="F70" s="20" t="s">
        <v>16</v>
      </c>
      <c r="G70" s="22">
        <v>180</v>
      </c>
      <c r="H70" s="12" t="s">
        <v>134</v>
      </c>
    </row>
    <row r="71" spans="1:8" ht="12.75">
      <c r="A71" s="20" t="s">
        <v>59</v>
      </c>
      <c r="B71" s="20" t="s">
        <v>12</v>
      </c>
      <c r="C71" s="20" t="s">
        <v>133</v>
      </c>
      <c r="D71" s="20" t="s">
        <v>135</v>
      </c>
      <c r="E71" s="22">
        <v>10</v>
      </c>
      <c r="F71" s="20" t="s">
        <v>16</v>
      </c>
      <c r="G71" s="22">
        <v>180</v>
      </c>
      <c r="H71" s="12" t="s">
        <v>136</v>
      </c>
    </row>
    <row r="72" spans="1:8" ht="12.75">
      <c r="A72" s="20" t="s">
        <v>59</v>
      </c>
      <c r="B72" s="20" t="s">
        <v>12</v>
      </c>
      <c r="C72" s="20" t="s">
        <v>133</v>
      </c>
      <c r="D72" s="20" t="s">
        <v>137</v>
      </c>
      <c r="E72" s="22">
        <v>10</v>
      </c>
      <c r="F72" s="20" t="s">
        <v>16</v>
      </c>
      <c r="G72" s="22">
        <v>180</v>
      </c>
      <c r="H72" s="12" t="s">
        <v>138</v>
      </c>
    </row>
    <row r="73" spans="1:8" ht="12.75">
      <c r="A73" s="20" t="s">
        <v>59</v>
      </c>
      <c r="B73" s="20" t="s">
        <v>139</v>
      </c>
      <c r="C73" s="20" t="s">
        <v>22</v>
      </c>
      <c r="D73" s="20" t="s">
        <v>140</v>
      </c>
      <c r="E73" s="22">
        <v>10</v>
      </c>
      <c r="F73" s="20" t="s">
        <v>16</v>
      </c>
      <c r="G73" s="22">
        <v>151</v>
      </c>
      <c r="H73" s="12" t="s">
        <v>141</v>
      </c>
    </row>
    <row r="74" spans="1:8" ht="12.75">
      <c r="A74" s="20" t="s">
        <v>59</v>
      </c>
      <c r="B74" s="20" t="s">
        <v>139</v>
      </c>
      <c r="C74" s="20" t="s">
        <v>22</v>
      </c>
      <c r="D74" s="20" t="s">
        <v>142</v>
      </c>
      <c r="E74" s="22">
        <v>10</v>
      </c>
      <c r="F74" s="20" t="s">
        <v>16</v>
      </c>
      <c r="G74" s="22">
        <v>151</v>
      </c>
      <c r="H74" s="12" t="s">
        <v>143</v>
      </c>
    </row>
    <row r="75" spans="1:8" ht="12.75">
      <c r="A75" s="20" t="s">
        <v>59</v>
      </c>
      <c r="B75" s="20" t="s">
        <v>139</v>
      </c>
      <c r="C75" s="20" t="s">
        <v>22</v>
      </c>
      <c r="D75" s="20" t="s">
        <v>144</v>
      </c>
      <c r="E75" s="22">
        <v>10</v>
      </c>
      <c r="F75" s="20" t="s">
        <v>16</v>
      </c>
      <c r="G75" s="22">
        <v>151</v>
      </c>
      <c r="H75" s="12" t="s">
        <v>145</v>
      </c>
    </row>
    <row r="76" spans="1:8" ht="12.75">
      <c r="A76" s="20" t="s">
        <v>59</v>
      </c>
      <c r="B76" s="20" t="s">
        <v>139</v>
      </c>
      <c r="C76" s="20" t="s">
        <v>22</v>
      </c>
      <c r="D76" s="20" t="s">
        <v>146</v>
      </c>
      <c r="E76" s="22">
        <v>10</v>
      </c>
      <c r="F76" s="20" t="s">
        <v>16</v>
      </c>
      <c r="G76" s="22">
        <v>151</v>
      </c>
      <c r="H76" s="12" t="s">
        <v>147</v>
      </c>
    </row>
    <row r="77" spans="1:8" ht="12.75">
      <c r="A77" s="20" t="s">
        <v>59</v>
      </c>
      <c r="B77" s="20" t="s">
        <v>139</v>
      </c>
      <c r="C77" s="20" t="s">
        <v>22</v>
      </c>
      <c r="D77" s="20" t="s">
        <v>148</v>
      </c>
      <c r="E77" s="22">
        <v>10</v>
      </c>
      <c r="F77" s="20" t="s">
        <v>16</v>
      </c>
      <c r="G77" s="22">
        <v>151</v>
      </c>
      <c r="H77" s="12" t="s">
        <v>149</v>
      </c>
    </row>
    <row r="78" spans="1:8" ht="12.75">
      <c r="A78" s="17" t="s">
        <v>59</v>
      </c>
      <c r="B78" s="17" t="s">
        <v>139</v>
      </c>
      <c r="C78" s="17" t="s">
        <v>22</v>
      </c>
      <c r="D78" s="17" t="s">
        <v>150</v>
      </c>
      <c r="E78" s="17" t="s">
        <v>15</v>
      </c>
      <c r="F78" s="17" t="s">
        <v>16</v>
      </c>
      <c r="G78" s="17" t="s">
        <v>151</v>
      </c>
      <c r="H78" s="23" t="s">
        <v>152</v>
      </c>
    </row>
    <row r="79" spans="1:8" ht="12.75">
      <c r="A79" s="17" t="s">
        <v>59</v>
      </c>
      <c r="B79" s="17" t="s">
        <v>139</v>
      </c>
      <c r="C79" s="17" t="s">
        <v>22</v>
      </c>
      <c r="D79" s="17" t="s">
        <v>153</v>
      </c>
      <c r="E79" s="17" t="s">
        <v>15</v>
      </c>
      <c r="F79" s="17" t="s">
        <v>16</v>
      </c>
      <c r="G79" s="17" t="s">
        <v>151</v>
      </c>
      <c r="H79" s="23" t="s">
        <v>154</v>
      </c>
    </row>
    <row r="80" spans="1:8" ht="12.75">
      <c r="A80" s="17" t="s">
        <v>59</v>
      </c>
      <c r="B80" s="17" t="s">
        <v>139</v>
      </c>
      <c r="C80" s="17" t="s">
        <v>22</v>
      </c>
      <c r="D80" s="17" t="s">
        <v>155</v>
      </c>
      <c r="E80" s="17" t="s">
        <v>15</v>
      </c>
      <c r="F80" s="17" t="s">
        <v>16</v>
      </c>
      <c r="G80" s="17" t="s">
        <v>151</v>
      </c>
      <c r="H80" s="23" t="s">
        <v>156</v>
      </c>
    </row>
    <row r="81" spans="1:8" ht="12.75">
      <c r="A81" s="17" t="s">
        <v>59</v>
      </c>
      <c r="B81" s="17" t="s">
        <v>139</v>
      </c>
      <c r="C81" s="17" t="s">
        <v>22</v>
      </c>
      <c r="D81" s="17" t="s">
        <v>157</v>
      </c>
      <c r="E81" s="17" t="s">
        <v>15</v>
      </c>
      <c r="F81" s="17" t="s">
        <v>16</v>
      </c>
      <c r="G81" s="17" t="s">
        <v>151</v>
      </c>
      <c r="H81" s="23" t="s">
        <v>158</v>
      </c>
    </row>
    <row r="82" spans="1:8" ht="12.75">
      <c r="A82" s="17" t="s">
        <v>59</v>
      </c>
      <c r="B82" s="17" t="s">
        <v>139</v>
      </c>
      <c r="C82" s="17" t="s">
        <v>22</v>
      </c>
      <c r="D82" s="17" t="s">
        <v>159</v>
      </c>
      <c r="E82" s="17" t="s">
        <v>160</v>
      </c>
      <c r="F82" s="17" t="s">
        <v>16</v>
      </c>
      <c r="G82" s="17" t="s">
        <v>151</v>
      </c>
      <c r="H82" s="23" t="s">
        <v>161</v>
      </c>
    </row>
    <row r="83" spans="1:8" ht="12.75">
      <c r="A83" s="17" t="s">
        <v>59</v>
      </c>
      <c r="B83" s="17" t="s">
        <v>139</v>
      </c>
      <c r="C83" s="17" t="s">
        <v>65</v>
      </c>
      <c r="D83" s="17" t="s">
        <v>162</v>
      </c>
      <c r="E83" s="17" t="s">
        <v>15</v>
      </c>
      <c r="F83" s="17" t="s">
        <v>16</v>
      </c>
      <c r="G83" s="17" t="s">
        <v>163</v>
      </c>
      <c r="H83" s="23" t="s">
        <v>164</v>
      </c>
    </row>
    <row r="84" spans="1:8" ht="12.75">
      <c r="A84" s="17" t="s">
        <v>59</v>
      </c>
      <c r="B84" s="17" t="s">
        <v>139</v>
      </c>
      <c r="C84" s="17" t="s">
        <v>165</v>
      </c>
      <c r="D84" s="17" t="s">
        <v>166</v>
      </c>
      <c r="E84" s="17" t="s">
        <v>15</v>
      </c>
      <c r="F84" s="17" t="s">
        <v>16</v>
      </c>
      <c r="G84" s="17" t="s">
        <v>163</v>
      </c>
      <c r="H84" s="23" t="s">
        <v>167</v>
      </c>
    </row>
    <row r="85" spans="1:8" ht="12.75">
      <c r="A85" s="17" t="s">
        <v>59</v>
      </c>
      <c r="B85" s="17" t="s">
        <v>139</v>
      </c>
      <c r="C85" s="17" t="s">
        <v>168</v>
      </c>
      <c r="D85" s="17" t="s">
        <v>169</v>
      </c>
      <c r="E85" s="17" t="s">
        <v>15</v>
      </c>
      <c r="F85" s="17" t="s">
        <v>16</v>
      </c>
      <c r="G85" s="17" t="s">
        <v>163</v>
      </c>
      <c r="H85" s="23" t="s">
        <v>170</v>
      </c>
    </row>
    <row r="86" spans="1:8" ht="12.75">
      <c r="A86" s="17" t="s">
        <v>59</v>
      </c>
      <c r="B86" s="17" t="s">
        <v>139</v>
      </c>
      <c r="C86" s="17" t="s">
        <v>171</v>
      </c>
      <c r="D86" s="17" t="s">
        <v>172</v>
      </c>
      <c r="E86" s="17" t="s">
        <v>15</v>
      </c>
      <c r="F86" s="17" t="s">
        <v>16</v>
      </c>
      <c r="G86" s="17" t="s">
        <v>151</v>
      </c>
      <c r="H86" s="23" t="s">
        <v>173</v>
      </c>
    </row>
    <row r="87" spans="1:8" ht="12.75">
      <c r="A87" s="17" t="s">
        <v>59</v>
      </c>
      <c r="B87" s="17" t="s">
        <v>139</v>
      </c>
      <c r="C87" s="17" t="s">
        <v>171</v>
      </c>
      <c r="D87" s="17" t="s">
        <v>172</v>
      </c>
      <c r="E87" s="17" t="s">
        <v>15</v>
      </c>
      <c r="F87" s="17" t="s">
        <v>16</v>
      </c>
      <c r="G87" s="17" t="s">
        <v>163</v>
      </c>
      <c r="H87" s="23" t="s">
        <v>174</v>
      </c>
    </row>
    <row r="88" spans="1:8" ht="12.75">
      <c r="A88" s="17" t="s">
        <v>59</v>
      </c>
      <c r="B88" s="17" t="s">
        <v>139</v>
      </c>
      <c r="C88" s="17" t="s">
        <v>171</v>
      </c>
      <c r="D88" s="17" t="s">
        <v>166</v>
      </c>
      <c r="E88" s="17" t="s">
        <v>15</v>
      </c>
      <c r="F88" s="17" t="s">
        <v>16</v>
      </c>
      <c r="G88" s="17" t="s">
        <v>163</v>
      </c>
      <c r="H88" s="23" t="s">
        <v>175</v>
      </c>
    </row>
    <row r="89" spans="1:8" ht="12.75">
      <c r="A89" s="17" t="s">
        <v>59</v>
      </c>
      <c r="B89" s="17" t="s">
        <v>139</v>
      </c>
      <c r="C89" s="17" t="s">
        <v>171</v>
      </c>
      <c r="D89" s="17" t="s">
        <v>176</v>
      </c>
      <c r="E89" s="17" t="s">
        <v>15</v>
      </c>
      <c r="F89" s="17" t="s">
        <v>16</v>
      </c>
      <c r="G89" s="17" t="s">
        <v>163</v>
      </c>
      <c r="H89" s="23" t="s">
        <v>177</v>
      </c>
    </row>
    <row r="90" spans="1:8" ht="12.75">
      <c r="A90" s="17" t="s">
        <v>59</v>
      </c>
      <c r="B90" s="17" t="s">
        <v>139</v>
      </c>
      <c r="C90" s="17" t="s">
        <v>178</v>
      </c>
      <c r="D90" s="17" t="s">
        <v>169</v>
      </c>
      <c r="E90" s="17" t="s">
        <v>15</v>
      </c>
      <c r="F90" s="17" t="s">
        <v>16</v>
      </c>
      <c r="G90" s="17" t="s">
        <v>151</v>
      </c>
      <c r="H90" s="23" t="s">
        <v>179</v>
      </c>
    </row>
    <row r="91" spans="1:8" ht="15" customHeight="1">
      <c r="A91" s="24"/>
      <c r="B91" s="24"/>
      <c r="C91" s="24"/>
      <c r="D91" s="24"/>
      <c r="E91" s="24"/>
      <c r="F91" s="24"/>
      <c r="G91" s="24"/>
      <c r="H91" s="24"/>
    </row>
    <row r="92" spans="1:8" ht="16.5" customHeight="1">
      <c r="A92" s="24"/>
      <c r="B92" s="24"/>
      <c r="C92" s="24"/>
      <c r="D92" s="24"/>
      <c r="E92" s="24"/>
      <c r="F92" s="24"/>
      <c r="G92" s="24"/>
      <c r="H92" s="24"/>
    </row>
    <row r="93" spans="1:8" ht="18" customHeight="1">
      <c r="A93" s="25" t="s">
        <v>180</v>
      </c>
      <c r="B93" s="25"/>
      <c r="C93" s="25"/>
      <c r="D93" s="25"/>
      <c r="E93" s="25"/>
      <c r="F93" s="25"/>
      <c r="G93" s="25"/>
      <c r="H93" s="24"/>
    </row>
    <row r="94" spans="1:8" ht="18.75" customHeight="1">
      <c r="A94" s="26" t="s">
        <v>181</v>
      </c>
      <c r="B94" s="26"/>
      <c r="C94" s="26"/>
      <c r="D94" s="26"/>
      <c r="E94" s="26"/>
      <c r="F94" s="26"/>
      <c r="G94" s="26"/>
      <c r="H94" s="26"/>
    </row>
    <row r="95" spans="1:8" ht="18.75" customHeight="1">
      <c r="A95" s="26" t="s">
        <v>182</v>
      </c>
      <c r="B95" s="26"/>
      <c r="C95" s="26"/>
      <c r="D95" s="26"/>
      <c r="E95" s="26"/>
      <c r="F95" s="26"/>
      <c r="G95" s="26"/>
      <c r="H95" s="26"/>
    </row>
  </sheetData>
  <sheetProtection selectLockedCells="1" selectUnlockedCells="1"/>
  <mergeCells count="11">
    <mergeCell ref="D2:H2"/>
    <mergeCell ref="D3:H3"/>
    <mergeCell ref="D4:H4"/>
    <mergeCell ref="D5:H5"/>
    <mergeCell ref="A7:H7"/>
    <mergeCell ref="A9:G9"/>
    <mergeCell ref="H9:H10"/>
    <mergeCell ref="B10:G10"/>
    <mergeCell ref="B11:G11"/>
    <mergeCell ref="A94:H94"/>
    <mergeCell ref="A95:H95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2">
      <selection activeCell="D2" sqref="D2"/>
    </sheetView>
  </sheetViews>
  <sheetFormatPr defaultColWidth="9.00390625" defaultRowHeight="12.75"/>
  <cols>
    <col min="4" max="4" width="37.125" style="0" customWidth="1"/>
    <col min="6" max="6" width="12.375" style="0" customWidth="1"/>
  </cols>
  <sheetData>
    <row r="1" spans="3:6" ht="9" customHeight="1" hidden="1">
      <c r="C1" s="53"/>
      <c r="D1" s="53"/>
      <c r="E1" s="53"/>
      <c r="F1" s="53"/>
    </row>
    <row r="2" spans="3:6" ht="12.75">
      <c r="C2" s="177"/>
      <c r="D2" s="4" t="s">
        <v>696</v>
      </c>
      <c r="E2" s="4"/>
      <c r="F2" s="4"/>
    </row>
    <row r="3" spans="3:6" ht="12.75">
      <c r="C3" s="177"/>
      <c r="D3" s="4" t="s">
        <v>1</v>
      </c>
      <c r="E3" s="4"/>
      <c r="F3" s="4"/>
    </row>
    <row r="4" spans="3:6" ht="12.75">
      <c r="C4" s="177"/>
      <c r="D4" s="4" t="s">
        <v>181</v>
      </c>
      <c r="E4" s="4"/>
      <c r="F4" s="4"/>
    </row>
    <row r="5" spans="1:6" ht="12.75">
      <c r="A5" s="4" t="s">
        <v>314</v>
      </c>
      <c r="B5" s="4"/>
      <c r="C5" s="4"/>
      <c r="D5" s="4"/>
      <c r="E5" s="4"/>
      <c r="F5" s="4"/>
    </row>
    <row r="6" spans="3:6" ht="12.75">
      <c r="C6" s="4" t="s">
        <v>4</v>
      </c>
      <c r="D6" s="4"/>
      <c r="E6" s="4"/>
      <c r="F6" s="4"/>
    </row>
    <row r="7" spans="3:6" ht="6" customHeight="1">
      <c r="C7" s="53"/>
      <c r="D7" s="53"/>
      <c r="E7" s="53"/>
      <c r="F7" s="53"/>
    </row>
    <row r="8" spans="1:6" ht="55.5" customHeight="1">
      <c r="A8" s="78" t="s">
        <v>697</v>
      </c>
      <c r="B8" s="78"/>
      <c r="C8" s="78"/>
      <c r="D8" s="78"/>
      <c r="E8" s="78"/>
      <c r="F8" s="78"/>
    </row>
    <row r="9" spans="1:6" ht="6.75" customHeight="1">
      <c r="A9" s="80"/>
      <c r="B9" s="178"/>
      <c r="C9" s="178"/>
      <c r="D9" s="178"/>
      <c r="E9" s="178"/>
      <c r="F9" s="178"/>
    </row>
    <row r="10" spans="1:6" ht="12.75">
      <c r="A10" s="75"/>
      <c r="B10" s="75"/>
      <c r="C10" s="75"/>
      <c r="D10" s="75"/>
      <c r="E10" s="75"/>
      <c r="F10" s="5" t="s">
        <v>646</v>
      </c>
    </row>
    <row r="11" spans="1:6" ht="12.75">
      <c r="A11" s="158" t="s">
        <v>698</v>
      </c>
      <c r="B11" s="158"/>
      <c r="C11" s="158"/>
      <c r="D11" s="158"/>
      <c r="E11" s="158"/>
      <c r="F11" s="158" t="s">
        <v>189</v>
      </c>
    </row>
    <row r="12" spans="1:6" ht="32.25" customHeight="1">
      <c r="A12" s="183" t="s">
        <v>699</v>
      </c>
      <c r="B12" s="183"/>
      <c r="C12" s="183"/>
      <c r="D12" s="183"/>
      <c r="E12" s="183"/>
      <c r="F12" s="184">
        <f>SUM(F14-F15)</f>
        <v>-7500</v>
      </c>
    </row>
    <row r="13" spans="1:6" ht="12.75" customHeight="1">
      <c r="A13" s="185" t="s">
        <v>324</v>
      </c>
      <c r="B13" s="185"/>
      <c r="C13" s="185"/>
      <c r="D13" s="12"/>
      <c r="E13" s="12"/>
      <c r="F13" s="22"/>
    </row>
    <row r="14" spans="1:6" ht="30" customHeight="1">
      <c r="A14" s="12" t="s">
        <v>700</v>
      </c>
      <c r="B14" s="12"/>
      <c r="C14" s="12"/>
      <c r="D14" s="12"/>
      <c r="E14" s="12"/>
      <c r="F14" s="184">
        <v>0</v>
      </c>
    </row>
    <row r="15" spans="1:6" ht="30.75" customHeight="1">
      <c r="A15" s="12" t="s">
        <v>701</v>
      </c>
      <c r="B15" s="12"/>
      <c r="C15" s="12"/>
      <c r="D15" s="12"/>
      <c r="E15" s="12"/>
      <c r="F15" s="186">
        <v>7500</v>
      </c>
    </row>
    <row r="16" spans="1:6" ht="15.75" customHeight="1">
      <c r="A16" s="14" t="s">
        <v>695</v>
      </c>
      <c r="B16" s="14"/>
      <c r="C16" s="14"/>
      <c r="D16" s="14"/>
      <c r="E16" s="14"/>
      <c r="F16" s="187">
        <f>SUM(F12)</f>
        <v>-7500</v>
      </c>
    </row>
    <row r="17" spans="1:6" ht="12.75">
      <c r="A17" s="23"/>
      <c r="B17" s="23"/>
      <c r="C17" s="23"/>
      <c r="D17" s="23"/>
      <c r="E17" s="23"/>
      <c r="F17" s="23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169" t="s">
        <v>180</v>
      </c>
      <c r="B19" s="169"/>
      <c r="C19" s="169"/>
      <c r="D19" s="188"/>
      <c r="E19" s="1"/>
      <c r="F19" s="1"/>
    </row>
    <row r="20" spans="1:6" ht="12.75">
      <c r="A20" s="169" t="s">
        <v>181</v>
      </c>
      <c r="B20" s="169"/>
      <c r="C20" s="169"/>
      <c r="D20" s="188"/>
      <c r="E20" s="1"/>
      <c r="F20" s="1"/>
    </row>
    <row r="21" spans="1:6" ht="12.75">
      <c r="A21" s="169" t="s">
        <v>312</v>
      </c>
      <c r="B21" s="169"/>
      <c r="C21" s="169"/>
      <c r="D21" s="169"/>
      <c r="E21" s="1"/>
      <c r="F21" s="1"/>
    </row>
    <row r="22" spans="1:6" ht="12.75">
      <c r="A22" s="1"/>
      <c r="B22" s="1"/>
      <c r="C22" s="1"/>
      <c r="D22" s="1"/>
      <c r="E22" s="1"/>
      <c r="F22" s="1"/>
    </row>
  </sheetData>
  <sheetProtection selectLockedCells="1" selectUnlockedCells="1"/>
  <mergeCells count="12">
    <mergeCell ref="D2:F2"/>
    <mergeCell ref="D3:F3"/>
    <mergeCell ref="D4:F4"/>
    <mergeCell ref="A5:F5"/>
    <mergeCell ref="C6:F6"/>
    <mergeCell ref="A8:F8"/>
    <mergeCell ref="A11:E11"/>
    <mergeCell ref="A12:E12"/>
    <mergeCell ref="A13:C13"/>
    <mergeCell ref="A14:E14"/>
    <mergeCell ref="A15:E15"/>
    <mergeCell ref="A16:E16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M9" sqref="M9"/>
    </sheetView>
  </sheetViews>
  <sheetFormatPr defaultColWidth="9.00390625" defaultRowHeight="12.75"/>
  <cols>
    <col min="1" max="1" width="4.625" style="0" customWidth="1"/>
    <col min="2" max="2" width="13.625" style="0" customWidth="1"/>
    <col min="3" max="3" width="12.00390625" style="0" customWidth="1"/>
    <col min="5" max="5" width="10.75390625" style="0" customWidth="1"/>
    <col min="6" max="6" width="10.25390625" style="0" customWidth="1"/>
    <col min="7" max="7" width="10.125" style="0" customWidth="1"/>
    <col min="8" max="8" width="11.25390625" style="0" customWidth="1"/>
  </cols>
  <sheetData>
    <row r="1" spans="3:8" ht="12.75">
      <c r="C1" s="177"/>
      <c r="D1" s="4" t="s">
        <v>702</v>
      </c>
      <c r="E1" s="4"/>
      <c r="F1" s="4"/>
      <c r="G1" s="4"/>
      <c r="H1" s="4"/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/>
      <c r="E3" s="4"/>
      <c r="F3" s="4"/>
      <c r="G3" s="4"/>
      <c r="H3" s="4"/>
    </row>
    <row r="4" spans="1:8" ht="12.75">
      <c r="A4" s="169"/>
      <c r="B4" s="169"/>
      <c r="C4" s="4" t="s">
        <v>3</v>
      </c>
      <c r="D4" s="4"/>
      <c r="E4" s="4"/>
      <c r="F4" s="4"/>
      <c r="G4" s="4"/>
      <c r="H4" s="4"/>
    </row>
    <row r="5" spans="1:8" ht="12.75">
      <c r="A5" s="4" t="s">
        <v>4</v>
      </c>
      <c r="B5" s="4"/>
      <c r="C5" s="4"/>
      <c r="D5" s="4"/>
      <c r="E5" s="4"/>
      <c r="F5" s="4"/>
      <c r="G5" s="4"/>
      <c r="H5" s="4"/>
    </row>
    <row r="6" spans="1:8" ht="6.75" customHeight="1">
      <c r="A6" s="53"/>
      <c r="B6" s="53"/>
      <c r="C6" s="53"/>
      <c r="D6" s="53"/>
      <c r="E6" s="53"/>
      <c r="F6" s="53"/>
      <c r="G6" s="53"/>
      <c r="H6" s="53"/>
    </row>
    <row r="7" spans="1:8" ht="58.5" customHeight="1">
      <c r="A7" s="78" t="s">
        <v>703</v>
      </c>
      <c r="B7" s="78"/>
      <c r="C7" s="78"/>
      <c r="D7" s="78"/>
      <c r="E7" s="78"/>
      <c r="F7" s="78"/>
      <c r="G7" s="78"/>
      <c r="H7" s="78"/>
    </row>
    <row r="8" spans="1:8" ht="7.5" customHeight="1">
      <c r="A8" s="78"/>
      <c r="B8" s="78"/>
      <c r="C8" s="78"/>
      <c r="D8" s="78"/>
      <c r="E8" s="78"/>
      <c r="F8" s="78"/>
      <c r="G8" s="78"/>
      <c r="H8" s="78"/>
    </row>
    <row r="9" spans="1:8" ht="57" customHeight="1">
      <c r="A9" s="189" t="s">
        <v>704</v>
      </c>
      <c r="B9" s="189"/>
      <c r="C9" s="189"/>
      <c r="D9" s="189"/>
      <c r="E9" s="189"/>
      <c r="F9" s="189"/>
      <c r="G9" s="189"/>
      <c r="H9" s="189"/>
    </row>
    <row r="10" spans="1:8" ht="12.75" customHeight="1">
      <c r="A10" s="190" t="s">
        <v>316</v>
      </c>
      <c r="B10" s="190" t="s">
        <v>705</v>
      </c>
      <c r="C10" s="190" t="s">
        <v>706</v>
      </c>
      <c r="D10" s="190" t="s">
        <v>707</v>
      </c>
      <c r="E10" s="190" t="s">
        <v>708</v>
      </c>
      <c r="F10" s="190"/>
      <c r="G10" s="190"/>
      <c r="H10" s="190"/>
    </row>
    <row r="11" spans="1:8" ht="114" customHeight="1">
      <c r="A11" s="190"/>
      <c r="B11" s="190"/>
      <c r="C11" s="190"/>
      <c r="D11" s="190"/>
      <c r="E11" s="190" t="s">
        <v>709</v>
      </c>
      <c r="F11" s="190" t="s">
        <v>710</v>
      </c>
      <c r="G11" s="190" t="s">
        <v>711</v>
      </c>
      <c r="H11" s="190" t="s">
        <v>712</v>
      </c>
    </row>
    <row r="12" spans="1:8" ht="12.75">
      <c r="A12" s="190">
        <v>1</v>
      </c>
      <c r="B12" s="190">
        <v>2</v>
      </c>
      <c r="C12" s="190">
        <v>3</v>
      </c>
      <c r="D12" s="190">
        <v>4</v>
      </c>
      <c r="E12" s="190">
        <v>5</v>
      </c>
      <c r="F12" s="190">
        <v>6</v>
      </c>
      <c r="G12" s="190">
        <v>7</v>
      </c>
      <c r="H12" s="190">
        <v>8</v>
      </c>
    </row>
    <row r="13" spans="1:7" ht="9.75" customHeight="1">
      <c r="A13" s="191"/>
      <c r="B13" s="191"/>
      <c r="C13" s="191"/>
      <c r="D13" s="191"/>
      <c r="E13" s="191"/>
      <c r="F13" s="4"/>
      <c r="G13" s="191"/>
    </row>
    <row r="14" spans="1:8" ht="70.5" customHeight="1">
      <c r="A14" s="189" t="s">
        <v>713</v>
      </c>
      <c r="B14" s="189"/>
      <c r="C14" s="189"/>
      <c r="D14" s="189"/>
      <c r="E14" s="189"/>
      <c r="F14" s="189"/>
      <c r="G14" s="189"/>
      <c r="H14" s="189"/>
    </row>
    <row r="15" spans="1:8" ht="37.5" customHeight="1">
      <c r="A15" s="192" t="s">
        <v>714</v>
      </c>
      <c r="B15" s="192"/>
      <c r="C15" s="192"/>
      <c r="D15" s="192"/>
      <c r="E15" s="192"/>
      <c r="F15" s="192"/>
      <c r="G15" s="193" t="s">
        <v>715</v>
      </c>
      <c r="H15" s="193"/>
    </row>
    <row r="16" spans="1:8" ht="51.75" customHeight="1">
      <c r="A16" s="194" t="s">
        <v>716</v>
      </c>
      <c r="B16" s="194"/>
      <c r="C16" s="194"/>
      <c r="D16" s="194"/>
      <c r="E16" s="194"/>
      <c r="F16" s="194"/>
      <c r="G16" s="195">
        <v>0</v>
      </c>
      <c r="H16" s="195"/>
    </row>
    <row r="17" spans="1:8" ht="18.75" customHeight="1">
      <c r="A17" s="196" t="s">
        <v>619</v>
      </c>
      <c r="B17" s="196"/>
      <c r="C17" s="196"/>
      <c r="D17" s="197"/>
      <c r="E17" s="197"/>
      <c r="F17" s="197"/>
      <c r="G17" s="1"/>
      <c r="H17" s="1"/>
    </row>
    <row r="18" spans="1:8" ht="6.75" customHeight="1">
      <c r="A18" s="197"/>
      <c r="B18" s="197"/>
      <c r="C18" s="197"/>
      <c r="D18" s="197"/>
      <c r="E18" s="197"/>
      <c r="F18" s="197"/>
      <c r="G18" s="1"/>
      <c r="H18" s="1"/>
    </row>
    <row r="19" spans="1:8" ht="51.75" customHeight="1">
      <c r="A19" s="198" t="s">
        <v>717</v>
      </c>
      <c r="B19" s="198"/>
      <c r="C19" s="198"/>
      <c r="D19" s="198"/>
      <c r="E19" s="198"/>
      <c r="F19" s="198"/>
      <c r="G19" s="199">
        <v>0</v>
      </c>
      <c r="H19" s="199"/>
    </row>
    <row r="20" spans="1:8" ht="6" customHeight="1">
      <c r="A20" s="200"/>
      <c r="B20" s="200"/>
      <c r="C20" s="200"/>
      <c r="D20" s="200"/>
      <c r="E20" s="200"/>
      <c r="F20" s="200"/>
      <c r="G20" s="1"/>
      <c r="H20" s="1"/>
    </row>
    <row r="21" spans="1:8" ht="53.25" customHeight="1">
      <c r="A21" s="198" t="s">
        <v>718</v>
      </c>
      <c r="B21" s="198"/>
      <c r="C21" s="198"/>
      <c r="D21" s="198"/>
      <c r="E21" s="198"/>
      <c r="F21" s="198"/>
      <c r="G21" s="199">
        <v>0</v>
      </c>
      <c r="H21" s="199"/>
    </row>
    <row r="22" spans="1:8" ht="12" customHeight="1">
      <c r="A22" s="91"/>
      <c r="B22" s="91"/>
      <c r="C22" s="91"/>
      <c r="D22" s="91"/>
      <c r="E22" s="91"/>
      <c r="F22" s="91"/>
      <c r="G22" s="201"/>
      <c r="H22" s="201"/>
    </row>
    <row r="23" spans="1:8" ht="15.75" customHeight="1">
      <c r="A23" s="202"/>
      <c r="B23" s="202"/>
      <c r="C23" s="202"/>
      <c r="D23" s="202"/>
      <c r="E23" s="202"/>
      <c r="F23" s="202"/>
      <c r="G23" s="75"/>
      <c r="H23" s="75"/>
    </row>
    <row r="24" spans="1:6" ht="18.75" customHeight="1">
      <c r="A24" s="74" t="s">
        <v>180</v>
      </c>
      <c r="B24" s="74"/>
      <c r="C24" s="169"/>
      <c r="D24" s="188"/>
      <c r="E24" s="1"/>
      <c r="F24" s="1"/>
    </row>
    <row r="25" spans="1:6" ht="12.75">
      <c r="A25" s="169" t="s">
        <v>181</v>
      </c>
      <c r="B25" s="169"/>
      <c r="C25" s="169"/>
      <c r="D25" s="188"/>
      <c r="E25" s="1"/>
      <c r="F25" s="1"/>
    </row>
    <row r="26" spans="1:6" ht="12.75">
      <c r="A26" s="169" t="s">
        <v>719</v>
      </c>
      <c r="B26" s="169"/>
      <c r="C26" s="169"/>
      <c r="D26" s="169"/>
      <c r="E26" s="1"/>
      <c r="F26" s="1"/>
    </row>
  </sheetData>
  <sheetProtection selectLockedCells="1" selectUnlockedCells="1"/>
  <mergeCells count="24">
    <mergeCell ref="D1:H1"/>
    <mergeCell ref="A2:H2"/>
    <mergeCell ref="A3:H3"/>
    <mergeCell ref="C4:H4"/>
    <mergeCell ref="A5:H5"/>
    <mergeCell ref="A7:H7"/>
    <mergeCell ref="A8:H8"/>
    <mergeCell ref="A9:H9"/>
    <mergeCell ref="A10:A11"/>
    <mergeCell ref="B10:B11"/>
    <mergeCell ref="C10:C11"/>
    <mergeCell ref="D10:D11"/>
    <mergeCell ref="E10:H10"/>
    <mergeCell ref="A14:H14"/>
    <mergeCell ref="A15:F15"/>
    <mergeCell ref="G15:H15"/>
    <mergeCell ref="A16:F16"/>
    <mergeCell ref="G16:H16"/>
    <mergeCell ref="A17:C17"/>
    <mergeCell ref="A19:F19"/>
    <mergeCell ref="G19:H19"/>
    <mergeCell ref="A21:F21"/>
    <mergeCell ref="G21:H21"/>
    <mergeCell ref="A24:B2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H15" sqref="H15"/>
    </sheetView>
  </sheetViews>
  <sheetFormatPr defaultColWidth="9.00390625" defaultRowHeight="12.75"/>
  <cols>
    <col min="1" max="1" width="23.25390625" style="0" customWidth="1"/>
    <col min="2" max="2" width="52.375" style="0" customWidth="1"/>
    <col min="3" max="4" width="0" style="0" hidden="1" customWidth="1"/>
    <col min="5" max="5" width="10.75390625" style="0" customWidth="1"/>
  </cols>
  <sheetData>
    <row r="1" spans="1:8" ht="12.75" customHeight="1">
      <c r="A1" s="23"/>
      <c r="B1" s="3" t="s">
        <v>183</v>
      </c>
      <c r="C1" s="3"/>
      <c r="D1" s="3"/>
      <c r="E1" s="3"/>
      <c r="F1" s="27"/>
      <c r="G1" s="28"/>
      <c r="H1" s="28"/>
    </row>
    <row r="2" spans="1:8" ht="12.75" customHeight="1">
      <c r="A2" s="23"/>
      <c r="B2" s="3" t="s">
        <v>1</v>
      </c>
      <c r="C2" s="3"/>
      <c r="D2" s="3"/>
      <c r="E2" s="3"/>
      <c r="F2" s="27"/>
      <c r="G2" s="28"/>
      <c r="H2" s="28"/>
    </row>
    <row r="3" spans="1:8" ht="12.75" customHeight="1">
      <c r="A3" s="23"/>
      <c r="B3" s="3" t="s">
        <v>2</v>
      </c>
      <c r="C3" s="3"/>
      <c r="D3" s="3"/>
      <c r="E3" s="3"/>
      <c r="F3" s="27"/>
      <c r="G3" s="28"/>
      <c r="H3" s="28"/>
    </row>
    <row r="4" spans="1:8" ht="12.75" customHeight="1">
      <c r="A4" s="23"/>
      <c r="B4" s="3" t="s">
        <v>3</v>
      </c>
      <c r="C4" s="3"/>
      <c r="D4" s="3"/>
      <c r="E4" s="3"/>
      <c r="F4" s="27"/>
      <c r="G4" s="28"/>
      <c r="H4" s="28"/>
    </row>
    <row r="5" spans="1:8" ht="18.75" customHeight="1">
      <c r="A5" s="23"/>
      <c r="B5" s="3" t="s">
        <v>4</v>
      </c>
      <c r="C5" s="3"/>
      <c r="D5" s="3"/>
      <c r="E5" s="3"/>
      <c r="F5" s="27"/>
      <c r="G5" s="28"/>
      <c r="H5" s="28"/>
    </row>
    <row r="6" spans="1:8" ht="6.75" customHeight="1">
      <c r="A6" s="23"/>
      <c r="B6" s="27"/>
      <c r="C6" s="27"/>
      <c r="D6" s="27"/>
      <c r="E6" s="27"/>
      <c r="F6" s="27"/>
      <c r="G6" s="28"/>
      <c r="H6" s="28"/>
    </row>
    <row r="7" spans="1:8" ht="78" customHeight="1">
      <c r="A7" s="29" t="s">
        <v>184</v>
      </c>
      <c r="B7" s="29"/>
      <c r="C7" s="29"/>
      <c r="D7" s="29"/>
      <c r="E7" s="29"/>
      <c r="F7" s="28"/>
      <c r="G7" s="28"/>
      <c r="H7" s="28"/>
    </row>
    <row r="8" spans="1:8" ht="12.75" customHeight="1">
      <c r="A8" s="30"/>
      <c r="B8" s="3" t="s">
        <v>185</v>
      </c>
      <c r="C8" s="3"/>
      <c r="D8" s="3"/>
      <c r="E8" s="3"/>
      <c r="F8" s="28"/>
      <c r="G8" s="28"/>
      <c r="H8" s="28" t="s">
        <v>186</v>
      </c>
    </row>
    <row r="9" spans="1:8" ht="17.25" customHeight="1">
      <c r="A9" s="31" t="s">
        <v>187</v>
      </c>
      <c r="B9" s="31" t="s">
        <v>188</v>
      </c>
      <c r="C9" s="31" t="s">
        <v>189</v>
      </c>
      <c r="D9" s="32" t="s">
        <v>190</v>
      </c>
      <c r="E9" s="31" t="s">
        <v>189</v>
      </c>
      <c r="F9" s="28"/>
      <c r="G9" s="28"/>
      <c r="H9" s="28"/>
    </row>
    <row r="10" spans="1:8" ht="15.75" customHeight="1">
      <c r="A10" s="33" t="s">
        <v>191</v>
      </c>
      <c r="B10" s="33"/>
      <c r="C10" s="34">
        <f>SUM(C11+C54)</f>
        <v>175728.4</v>
      </c>
      <c r="D10" s="34">
        <f>SUM(D11+D54)</f>
        <v>0</v>
      </c>
      <c r="E10" s="35">
        <f>SUM(C10+D10)</f>
        <v>175728.4</v>
      </c>
      <c r="F10" s="28"/>
      <c r="G10" s="28"/>
      <c r="H10" s="28"/>
    </row>
    <row r="11" spans="1:8" ht="16.5" customHeight="1">
      <c r="A11" s="36" t="s">
        <v>192</v>
      </c>
      <c r="B11" s="36" t="s">
        <v>193</v>
      </c>
      <c r="C11" s="34">
        <f>SUM(C12+C14+C20+C22++C25)</f>
        <v>175716</v>
      </c>
      <c r="D11" s="34">
        <f>SUM(D12+D15+D20+D22++D25+D31+D45+D52)</f>
        <v>0</v>
      </c>
      <c r="E11" s="35">
        <f aca="true" t="shared" si="0" ref="E11:E30">SUM(C11+D11)</f>
        <v>175716</v>
      </c>
      <c r="F11" s="28"/>
      <c r="G11" s="28"/>
      <c r="H11" s="28"/>
    </row>
    <row r="12" spans="1:8" ht="17.25" customHeight="1">
      <c r="A12" s="36" t="s">
        <v>194</v>
      </c>
      <c r="B12" s="36" t="s">
        <v>195</v>
      </c>
      <c r="C12" s="34">
        <f>SUM(C13)</f>
        <v>79950</v>
      </c>
      <c r="D12" s="37">
        <f>SUM(D13)</f>
        <v>0</v>
      </c>
      <c r="E12" s="35">
        <f t="shared" si="0"/>
        <v>79950</v>
      </c>
      <c r="F12" s="28"/>
      <c r="G12" s="28"/>
      <c r="H12" s="28"/>
    </row>
    <row r="13" spans="1:8" ht="17.25" customHeight="1">
      <c r="A13" s="38" t="s">
        <v>196</v>
      </c>
      <c r="B13" s="38" t="s">
        <v>197</v>
      </c>
      <c r="C13" s="39">
        <v>79950</v>
      </c>
      <c r="D13" s="40">
        <v>0</v>
      </c>
      <c r="E13" s="41">
        <f t="shared" si="0"/>
        <v>79950</v>
      </c>
      <c r="F13" s="28"/>
      <c r="G13" s="28"/>
      <c r="H13" s="28"/>
    </row>
    <row r="14" spans="1:8" ht="30" customHeight="1">
      <c r="A14" s="38" t="s">
        <v>198</v>
      </c>
      <c r="B14" s="38" t="s">
        <v>199</v>
      </c>
      <c r="C14" s="39">
        <v>10216</v>
      </c>
      <c r="D14" s="41">
        <f>SUM(D15)</f>
        <v>0</v>
      </c>
      <c r="E14" s="41">
        <f t="shared" si="0"/>
        <v>10216</v>
      </c>
      <c r="F14" s="28"/>
      <c r="G14" s="28"/>
      <c r="H14" s="28"/>
    </row>
    <row r="15" spans="1:8" ht="48" customHeight="1">
      <c r="A15" s="38" t="s">
        <v>200</v>
      </c>
      <c r="B15" s="38" t="s">
        <v>201</v>
      </c>
      <c r="C15" s="39">
        <f>SUM(C16:C19)</f>
        <v>10216</v>
      </c>
      <c r="D15" s="39">
        <f>SUM(D16:D19)</f>
        <v>0</v>
      </c>
      <c r="E15" s="41">
        <f t="shared" si="0"/>
        <v>10216</v>
      </c>
      <c r="F15" s="28"/>
      <c r="G15" s="28"/>
      <c r="H15" s="28"/>
    </row>
    <row r="16" spans="1:8" ht="12.75">
      <c r="A16" s="38" t="s">
        <v>202</v>
      </c>
      <c r="B16" s="38" t="s">
        <v>203</v>
      </c>
      <c r="C16" s="39">
        <v>3800</v>
      </c>
      <c r="D16" s="40">
        <v>0</v>
      </c>
      <c r="E16" s="41">
        <f t="shared" si="0"/>
        <v>3800</v>
      </c>
      <c r="F16" s="28"/>
      <c r="G16" s="28"/>
      <c r="H16" s="28"/>
    </row>
    <row r="17" spans="1:8" ht="12.75">
      <c r="A17" s="38" t="s">
        <v>204</v>
      </c>
      <c r="B17" s="38" t="s">
        <v>205</v>
      </c>
      <c r="C17" s="39">
        <v>80</v>
      </c>
      <c r="D17" s="40">
        <v>0</v>
      </c>
      <c r="E17" s="41">
        <f t="shared" si="0"/>
        <v>80</v>
      </c>
      <c r="F17" s="28"/>
      <c r="G17" s="28"/>
      <c r="H17" s="28"/>
    </row>
    <row r="18" spans="1:8" ht="93" customHeight="1">
      <c r="A18" s="38" t="s">
        <v>206</v>
      </c>
      <c r="B18" s="38" t="s">
        <v>207</v>
      </c>
      <c r="C18" s="39">
        <v>6336</v>
      </c>
      <c r="D18" s="40">
        <v>0</v>
      </c>
      <c r="E18" s="41">
        <f t="shared" si="0"/>
        <v>6336</v>
      </c>
      <c r="F18" s="28"/>
      <c r="G18" s="28"/>
      <c r="H18" s="28"/>
    </row>
    <row r="19" spans="1:8" ht="0.75" customHeight="1">
      <c r="A19" s="38" t="s">
        <v>208</v>
      </c>
      <c r="B19" s="38" t="s">
        <v>209</v>
      </c>
      <c r="C19" s="39">
        <v>0</v>
      </c>
      <c r="D19" s="40">
        <v>0</v>
      </c>
      <c r="E19" s="35">
        <f t="shared" si="0"/>
        <v>0</v>
      </c>
      <c r="F19" s="28"/>
      <c r="G19" s="28"/>
      <c r="H19" s="28"/>
    </row>
    <row r="20" spans="1:8" ht="16.5" customHeight="1">
      <c r="A20" s="38" t="s">
        <v>210</v>
      </c>
      <c r="B20" s="38" t="s">
        <v>211</v>
      </c>
      <c r="C20" s="39">
        <f>SUM(C21)</f>
        <v>1700</v>
      </c>
      <c r="D20" s="40">
        <f>SUM(D21)</f>
        <v>0</v>
      </c>
      <c r="E20" s="41">
        <f t="shared" si="0"/>
        <v>1700</v>
      </c>
      <c r="F20" s="28"/>
      <c r="G20" s="28"/>
      <c r="H20" s="28"/>
    </row>
    <row r="21" spans="1:8" ht="18" customHeight="1">
      <c r="A21" s="38" t="s">
        <v>212</v>
      </c>
      <c r="B21" s="38" t="s">
        <v>213</v>
      </c>
      <c r="C21" s="39">
        <v>1700</v>
      </c>
      <c r="D21" s="40">
        <v>0</v>
      </c>
      <c r="E21" s="41">
        <f t="shared" si="0"/>
        <v>1700</v>
      </c>
      <c r="F21" s="28"/>
      <c r="G21" s="28"/>
      <c r="H21" s="28"/>
    </row>
    <row r="22" spans="1:8" ht="18" customHeight="1">
      <c r="A22" s="38" t="s">
        <v>214</v>
      </c>
      <c r="B22" s="38" t="s">
        <v>215</v>
      </c>
      <c r="C22" s="39">
        <f>SUM(C23+C24)</f>
        <v>58000</v>
      </c>
      <c r="D22" s="40"/>
      <c r="E22" s="41">
        <f t="shared" si="0"/>
        <v>58000</v>
      </c>
      <c r="F22" s="28"/>
      <c r="G22" s="28"/>
      <c r="H22" s="28"/>
    </row>
    <row r="23" spans="1:8" ht="18" customHeight="1">
      <c r="A23" s="38" t="s">
        <v>216</v>
      </c>
      <c r="B23" s="38" t="s">
        <v>217</v>
      </c>
      <c r="C23" s="39">
        <v>3500</v>
      </c>
      <c r="D23" s="40"/>
      <c r="E23" s="41">
        <f t="shared" si="0"/>
        <v>3500</v>
      </c>
      <c r="F23" s="28"/>
      <c r="G23" s="28"/>
      <c r="H23" s="28"/>
    </row>
    <row r="24" spans="1:8" ht="18.75" customHeight="1">
      <c r="A24" s="38" t="s">
        <v>218</v>
      </c>
      <c r="B24" s="38" t="s">
        <v>219</v>
      </c>
      <c r="C24" s="39">
        <v>54500</v>
      </c>
      <c r="D24" s="40"/>
      <c r="E24" s="41">
        <f t="shared" si="0"/>
        <v>54500</v>
      </c>
      <c r="F24" s="28"/>
      <c r="G24" s="28"/>
      <c r="H24" s="28"/>
    </row>
    <row r="25" spans="1:8" ht="45" customHeight="1">
      <c r="A25" s="36" t="s">
        <v>220</v>
      </c>
      <c r="B25" s="36" t="s">
        <v>221</v>
      </c>
      <c r="C25" s="34">
        <f>SUM(C26)</f>
        <v>25850</v>
      </c>
      <c r="D25" s="34">
        <f>SUM(D26)</f>
        <v>0</v>
      </c>
      <c r="E25" s="35">
        <f t="shared" si="0"/>
        <v>25850</v>
      </c>
      <c r="F25" s="28"/>
      <c r="G25" s="28"/>
      <c r="H25" s="28"/>
    </row>
    <row r="26" spans="1:8" ht="111.75" customHeight="1">
      <c r="A26" s="38" t="s">
        <v>222</v>
      </c>
      <c r="B26" s="38" t="s">
        <v>223</v>
      </c>
      <c r="C26" s="39">
        <f>SUM(C27+C30)</f>
        <v>25850</v>
      </c>
      <c r="D26" s="40">
        <f>SUM(D27)</f>
        <v>0</v>
      </c>
      <c r="E26" s="41">
        <f t="shared" si="0"/>
        <v>25850</v>
      </c>
      <c r="F26" s="28"/>
      <c r="G26" s="28"/>
      <c r="H26" s="28"/>
    </row>
    <row r="27" spans="1:8" ht="12.75">
      <c r="A27" s="38" t="s">
        <v>224</v>
      </c>
      <c r="B27" s="38" t="s">
        <v>225</v>
      </c>
      <c r="C27" s="39">
        <f>SUM(C28)</f>
        <v>17100</v>
      </c>
      <c r="D27" s="40">
        <f>SUM(D28)</f>
        <v>0</v>
      </c>
      <c r="E27" s="41">
        <f t="shared" si="0"/>
        <v>17100</v>
      </c>
      <c r="F27" s="28"/>
      <c r="G27" s="28"/>
      <c r="H27" s="28"/>
    </row>
    <row r="28" spans="1:8" ht="102" customHeight="1">
      <c r="A28" s="38" t="s">
        <v>226</v>
      </c>
      <c r="B28" s="38" t="s">
        <v>54</v>
      </c>
      <c r="C28" s="39">
        <v>17100</v>
      </c>
      <c r="D28" s="40">
        <v>0</v>
      </c>
      <c r="E28" s="41">
        <f t="shared" si="0"/>
        <v>17100</v>
      </c>
      <c r="F28" s="28"/>
      <c r="G28" s="28"/>
      <c r="H28" s="28"/>
    </row>
    <row r="29" spans="1:8" ht="12.75">
      <c r="A29" s="38" t="s">
        <v>227</v>
      </c>
      <c r="B29" s="23" t="s">
        <v>228</v>
      </c>
      <c r="C29" s="39">
        <f>SUM(C30)</f>
        <v>8750</v>
      </c>
      <c r="D29" s="40"/>
      <c r="E29" s="41">
        <f t="shared" si="0"/>
        <v>8750</v>
      </c>
      <c r="F29" s="28"/>
      <c r="G29" s="28"/>
      <c r="H29" s="28"/>
    </row>
    <row r="30" spans="1:8" ht="12.75">
      <c r="A30" s="38" t="s">
        <v>229</v>
      </c>
      <c r="B30" s="38" t="s">
        <v>90</v>
      </c>
      <c r="C30" s="39">
        <v>8750</v>
      </c>
      <c r="D30" s="40"/>
      <c r="E30" s="41">
        <f t="shared" si="0"/>
        <v>8750</v>
      </c>
      <c r="F30" s="28"/>
      <c r="G30" s="28"/>
      <c r="H30" s="28"/>
    </row>
    <row r="31" spans="1:8" ht="4.5" customHeight="1" hidden="1">
      <c r="A31" s="36" t="s">
        <v>230</v>
      </c>
      <c r="B31" s="36" t="s">
        <v>231</v>
      </c>
      <c r="C31" s="34">
        <f>SUM(C37+C34+C35)</f>
        <v>1303</v>
      </c>
      <c r="D31" s="34">
        <f>SUM(D37+D34+D35)</f>
        <v>0</v>
      </c>
      <c r="E31" s="35"/>
      <c r="F31" s="28"/>
      <c r="G31" s="28"/>
      <c r="H31" s="28"/>
    </row>
    <row r="32" spans="1:8" ht="17.25" customHeight="1" hidden="1">
      <c r="A32" s="38" t="s">
        <v>232</v>
      </c>
      <c r="B32" s="38" t="s">
        <v>233</v>
      </c>
      <c r="C32" s="39">
        <f>SUM(C33)</f>
        <v>0</v>
      </c>
      <c r="D32" s="42">
        <f>SUM(D33)</f>
        <v>0</v>
      </c>
      <c r="E32" s="41">
        <f>SUM(C32+D32)</f>
        <v>0</v>
      </c>
      <c r="F32" s="28"/>
      <c r="G32" s="28"/>
      <c r="H32" s="28"/>
    </row>
    <row r="33" spans="1:8" ht="36" customHeight="1" hidden="1">
      <c r="A33" s="38" t="s">
        <v>234</v>
      </c>
      <c r="B33" s="38" t="s">
        <v>235</v>
      </c>
      <c r="C33" s="39">
        <f>SUM(C34)</f>
        <v>0</v>
      </c>
      <c r="D33" s="42">
        <f>SUM(D34)</f>
        <v>0</v>
      </c>
      <c r="E33" s="41">
        <f>SUM(C33+D33)</f>
        <v>0</v>
      </c>
      <c r="F33" s="28"/>
      <c r="G33" s="28"/>
      <c r="H33" s="28"/>
    </row>
    <row r="34" spans="1:8" ht="34.5" customHeight="1" hidden="1">
      <c r="A34" s="38" t="s">
        <v>236</v>
      </c>
      <c r="B34" s="38" t="s">
        <v>109</v>
      </c>
      <c r="C34" s="39">
        <v>0</v>
      </c>
      <c r="D34" s="40">
        <v>0</v>
      </c>
      <c r="E34" s="41">
        <f>SUM(C34+D34)</f>
        <v>0</v>
      </c>
      <c r="F34" s="28"/>
      <c r="G34" s="28"/>
      <c r="H34" s="28"/>
    </row>
    <row r="35" spans="1:8" ht="117.75" customHeight="1" hidden="1">
      <c r="A35" s="38" t="s">
        <v>237</v>
      </c>
      <c r="B35" s="18" t="s">
        <v>238</v>
      </c>
      <c r="C35" s="39">
        <f>SUM(C36)</f>
        <v>193.8</v>
      </c>
      <c r="D35" s="40">
        <f>SUM(D36)</f>
        <v>0</v>
      </c>
      <c r="E35" s="41"/>
      <c r="F35" s="28"/>
      <c r="G35" s="28"/>
      <c r="H35" s="28"/>
    </row>
    <row r="36" spans="1:8" ht="125.25" customHeight="1" hidden="1">
      <c r="A36" s="38" t="s">
        <v>239</v>
      </c>
      <c r="B36" s="18" t="s">
        <v>240</v>
      </c>
      <c r="C36" s="39">
        <v>193.8</v>
      </c>
      <c r="D36" s="40">
        <v>0</v>
      </c>
      <c r="E36" s="41"/>
      <c r="F36" s="28"/>
      <c r="G36" s="28"/>
      <c r="H36" s="28"/>
    </row>
    <row r="37" spans="1:8" ht="2.25" customHeight="1" hidden="1">
      <c r="A37" s="38" t="s">
        <v>241</v>
      </c>
      <c r="B37" s="38" t="s">
        <v>242</v>
      </c>
      <c r="C37" s="39">
        <f>SUM(C38+C43)</f>
        <v>1109.2</v>
      </c>
      <c r="D37" s="39">
        <f>SUM(D38+D43)</f>
        <v>0</v>
      </c>
      <c r="E37" s="39"/>
      <c r="F37" s="28"/>
      <c r="G37" s="28"/>
      <c r="H37" s="28"/>
    </row>
    <row r="38" spans="1:8" ht="47.25" customHeight="1" hidden="1">
      <c r="A38" s="38" t="s">
        <v>243</v>
      </c>
      <c r="B38" s="38" t="s">
        <v>244</v>
      </c>
      <c r="C38" s="39">
        <f>SUM(C39)</f>
        <v>626.5</v>
      </c>
      <c r="D38" s="40">
        <f>SUM(D39)</f>
        <v>0</v>
      </c>
      <c r="E38" s="41"/>
      <c r="F38" s="43"/>
      <c r="G38" s="43"/>
      <c r="H38" s="43"/>
    </row>
    <row r="39" spans="1:8" ht="73.5" customHeight="1" hidden="1">
      <c r="A39" s="38" t="s">
        <v>245</v>
      </c>
      <c r="B39" s="38" t="s">
        <v>246</v>
      </c>
      <c r="C39" s="39">
        <v>626.5</v>
      </c>
      <c r="D39" s="40">
        <v>0</v>
      </c>
      <c r="E39" s="41"/>
      <c r="F39" s="43"/>
      <c r="G39" s="43"/>
      <c r="H39" s="43"/>
    </row>
    <row r="40" spans="1:8" ht="0.75" customHeight="1" hidden="1">
      <c r="A40" s="38" t="s">
        <v>247</v>
      </c>
      <c r="B40" s="38" t="s">
        <v>248</v>
      </c>
      <c r="C40" s="39">
        <f>SUM(C41)</f>
        <v>0</v>
      </c>
      <c r="D40" s="44"/>
      <c r="E40" s="41"/>
      <c r="F40" s="43"/>
      <c r="G40" s="43"/>
      <c r="H40" s="43"/>
    </row>
    <row r="41" spans="1:8" ht="33.75" customHeight="1" hidden="1">
      <c r="A41" s="38" t="s">
        <v>249</v>
      </c>
      <c r="B41" s="38" t="s">
        <v>250</v>
      </c>
      <c r="C41" s="39">
        <f>SUM(C42)</f>
        <v>0</v>
      </c>
      <c r="D41" s="42"/>
      <c r="E41" s="41">
        <f>SUM(C41+D41)</f>
        <v>0</v>
      </c>
      <c r="F41" s="28"/>
      <c r="G41" s="28"/>
      <c r="H41" s="28"/>
    </row>
    <row r="42" spans="1:8" ht="50.25" customHeight="1" hidden="1">
      <c r="A42" s="38" t="s">
        <v>251</v>
      </c>
      <c r="B42" s="38" t="s">
        <v>252</v>
      </c>
      <c r="C42" s="39">
        <v>0</v>
      </c>
      <c r="D42" s="42"/>
      <c r="E42" s="41">
        <f>SUM(C42+D42)</f>
        <v>0</v>
      </c>
      <c r="F42" s="28"/>
      <c r="G42" s="28"/>
      <c r="H42" s="28"/>
    </row>
    <row r="43" spans="1:8" ht="44.25" customHeight="1" hidden="1">
      <c r="A43" s="38" t="s">
        <v>253</v>
      </c>
      <c r="B43" s="38" t="s">
        <v>254</v>
      </c>
      <c r="C43" s="39">
        <f>SUM(C44)</f>
        <v>482.7</v>
      </c>
      <c r="D43" s="40">
        <f>SUM(D44)</f>
        <v>0</v>
      </c>
      <c r="E43" s="41"/>
      <c r="F43" s="28"/>
      <c r="G43" s="28"/>
      <c r="H43" s="28"/>
    </row>
    <row r="44" spans="1:8" ht="63.75" customHeight="1" hidden="1">
      <c r="A44" s="38" t="s">
        <v>255</v>
      </c>
      <c r="B44" s="38" t="s">
        <v>256</v>
      </c>
      <c r="C44" s="39">
        <v>482.7</v>
      </c>
      <c r="D44" s="40">
        <v>0</v>
      </c>
      <c r="E44" s="41"/>
      <c r="F44" s="28"/>
      <c r="G44" s="28"/>
      <c r="H44" s="28"/>
    </row>
    <row r="45" spans="1:8" ht="16.5" customHeight="1" hidden="1">
      <c r="A45" s="36" t="s">
        <v>247</v>
      </c>
      <c r="B45" s="36" t="s">
        <v>248</v>
      </c>
      <c r="C45" s="34">
        <f>SUM(C46+C50+C48)</f>
        <v>72</v>
      </c>
      <c r="D45" s="34">
        <f>SUM(D46+D50+D48)</f>
        <v>0</v>
      </c>
      <c r="E45" s="34"/>
      <c r="F45" s="28"/>
      <c r="G45" s="28"/>
      <c r="H45" s="28"/>
    </row>
    <row r="46" spans="1:8" ht="15" customHeight="1" hidden="1">
      <c r="A46" s="38" t="s">
        <v>257</v>
      </c>
      <c r="B46" s="38" t="s">
        <v>258</v>
      </c>
      <c r="C46" s="39">
        <v>0</v>
      </c>
      <c r="D46" s="41">
        <f>SUM(D47)</f>
        <v>0</v>
      </c>
      <c r="E46" s="41"/>
      <c r="F46" s="28"/>
      <c r="G46" s="28"/>
      <c r="H46" s="28"/>
    </row>
    <row r="47" spans="1:8" ht="60.75" customHeight="1" hidden="1">
      <c r="A47" s="38" t="s">
        <v>259</v>
      </c>
      <c r="B47" s="38" t="s">
        <v>260</v>
      </c>
      <c r="C47" s="39">
        <v>10.8</v>
      </c>
      <c r="D47" s="39">
        <v>0</v>
      </c>
      <c r="E47" s="41"/>
      <c r="F47" s="28"/>
      <c r="G47" s="28"/>
      <c r="H47" s="28"/>
    </row>
    <row r="48" spans="1:8" ht="73.5" customHeight="1" hidden="1">
      <c r="A48" s="38" t="s">
        <v>261</v>
      </c>
      <c r="B48" s="38" t="s">
        <v>262</v>
      </c>
      <c r="C48" s="39">
        <f>SUM(C49)</f>
        <v>15</v>
      </c>
      <c r="D48" s="41">
        <f>SUM(D49)</f>
        <v>0</v>
      </c>
      <c r="E48" s="41"/>
      <c r="F48" s="28"/>
      <c r="G48" s="28"/>
      <c r="H48" s="28"/>
    </row>
    <row r="49" spans="1:8" ht="62.25" customHeight="1" hidden="1">
      <c r="A49" s="38" t="s">
        <v>263</v>
      </c>
      <c r="B49" s="38" t="s">
        <v>264</v>
      </c>
      <c r="C49" s="39">
        <v>15</v>
      </c>
      <c r="D49" s="39">
        <v>0</v>
      </c>
      <c r="E49" s="41"/>
      <c r="F49" s="28"/>
      <c r="G49" s="28"/>
      <c r="H49" s="28"/>
    </row>
    <row r="50" spans="1:8" ht="45.75" customHeight="1" hidden="1">
      <c r="A50" s="38" t="s">
        <v>265</v>
      </c>
      <c r="B50" s="38" t="s">
        <v>266</v>
      </c>
      <c r="C50" s="39">
        <f>SUM(C51)</f>
        <v>57</v>
      </c>
      <c r="D50" s="40">
        <f>SUM(D51)</f>
        <v>0</v>
      </c>
      <c r="E50" s="41"/>
      <c r="F50" s="28"/>
      <c r="G50" s="28"/>
      <c r="H50" s="28"/>
    </row>
    <row r="51" spans="1:8" ht="63" customHeight="1" hidden="1">
      <c r="A51" s="38" t="s">
        <v>267</v>
      </c>
      <c r="B51" s="38" t="s">
        <v>23</v>
      </c>
      <c r="C51" s="39">
        <v>57</v>
      </c>
      <c r="D51" s="40">
        <v>0</v>
      </c>
      <c r="E51" s="41"/>
      <c r="F51" s="28"/>
      <c r="G51" s="28"/>
      <c r="H51" s="28"/>
    </row>
    <row r="52" spans="1:8" ht="17.25" customHeight="1" hidden="1">
      <c r="A52" s="36" t="s">
        <v>268</v>
      </c>
      <c r="B52" s="36" t="s">
        <v>269</v>
      </c>
      <c r="C52" s="34">
        <f>SUM(C53)</f>
        <v>22.5</v>
      </c>
      <c r="D52" s="37">
        <f>SUM(D53)</f>
        <v>0</v>
      </c>
      <c r="E52" s="35"/>
      <c r="F52" s="28"/>
      <c r="G52" s="28"/>
      <c r="H52" s="28"/>
    </row>
    <row r="53" spans="1:8" ht="15.75" customHeight="1" hidden="1">
      <c r="A53" s="38" t="s">
        <v>270</v>
      </c>
      <c r="B53" s="38" t="s">
        <v>136</v>
      </c>
      <c r="C53" s="39">
        <v>22.5</v>
      </c>
      <c r="D53" s="40">
        <v>0</v>
      </c>
      <c r="E53" s="41"/>
      <c r="F53" s="28"/>
      <c r="G53" s="28"/>
      <c r="H53" s="28"/>
    </row>
    <row r="54" spans="1:8" ht="15" customHeight="1">
      <c r="A54" s="33" t="s">
        <v>271</v>
      </c>
      <c r="B54" s="33" t="s">
        <v>272</v>
      </c>
      <c r="C54" s="34">
        <f>SUM(C67)</f>
        <v>12.4</v>
      </c>
      <c r="D54" s="34">
        <f>SUM(D55+D69+D71+D73)</f>
        <v>0</v>
      </c>
      <c r="E54" s="34">
        <f>SUM(C54+D54)</f>
        <v>12.4</v>
      </c>
      <c r="F54" s="28"/>
      <c r="G54" s="28"/>
      <c r="H54" s="28"/>
    </row>
    <row r="55" spans="1:8" ht="33" customHeight="1" hidden="1">
      <c r="A55" s="38" t="s">
        <v>273</v>
      </c>
      <c r="B55" s="38" t="s">
        <v>274</v>
      </c>
      <c r="C55" s="39">
        <v>0</v>
      </c>
      <c r="D55" s="39">
        <v>0</v>
      </c>
      <c r="E55" s="34">
        <f aca="true" t="shared" si="1" ref="E55:E67">SUM(C55+D55)</f>
        <v>0</v>
      </c>
      <c r="F55" s="28"/>
      <c r="G55" s="28"/>
      <c r="H55" s="28"/>
    </row>
    <row r="56" spans="1:8" ht="29.25" customHeight="1" hidden="1">
      <c r="A56" s="38" t="s">
        <v>275</v>
      </c>
      <c r="B56" s="38" t="s">
        <v>276</v>
      </c>
      <c r="C56" s="39">
        <f>C57</f>
        <v>0</v>
      </c>
      <c r="D56" s="42"/>
      <c r="E56" s="34">
        <f t="shared" si="1"/>
        <v>0</v>
      </c>
      <c r="F56" s="28"/>
      <c r="G56" s="28"/>
      <c r="H56" s="28"/>
    </row>
    <row r="57" spans="1:8" ht="30.75" customHeight="1" hidden="1">
      <c r="A57" s="38" t="s">
        <v>277</v>
      </c>
      <c r="B57" s="38" t="s">
        <v>278</v>
      </c>
      <c r="C57" s="39">
        <f>C58</f>
        <v>0</v>
      </c>
      <c r="D57" s="42"/>
      <c r="E57" s="34">
        <f t="shared" si="1"/>
        <v>0</v>
      </c>
      <c r="F57" s="28"/>
      <c r="G57" s="28"/>
      <c r="H57" s="28"/>
    </row>
    <row r="58" spans="1:8" ht="21" customHeight="1" hidden="1">
      <c r="A58" s="38" t="s">
        <v>279</v>
      </c>
      <c r="B58" s="38" t="s">
        <v>280</v>
      </c>
      <c r="C58" s="39">
        <v>0</v>
      </c>
      <c r="D58" s="42"/>
      <c r="E58" s="34">
        <f t="shared" si="1"/>
        <v>0</v>
      </c>
      <c r="F58" s="28"/>
      <c r="G58" s="28"/>
      <c r="H58" s="28"/>
    </row>
    <row r="59" spans="1:8" ht="31.5" customHeight="1" hidden="1">
      <c r="A59" s="38" t="s">
        <v>281</v>
      </c>
      <c r="B59" s="38" t="s">
        <v>282</v>
      </c>
      <c r="C59" s="39">
        <f>SUM(C60+C61)</f>
        <v>0</v>
      </c>
      <c r="D59" s="42"/>
      <c r="E59" s="34">
        <f t="shared" si="1"/>
        <v>0</v>
      </c>
      <c r="F59" s="28"/>
      <c r="G59" s="28"/>
      <c r="H59" s="28"/>
    </row>
    <row r="60" spans="1:8" ht="21.75" customHeight="1" hidden="1">
      <c r="A60" s="45" t="s">
        <v>283</v>
      </c>
      <c r="B60" s="45" t="s">
        <v>284</v>
      </c>
      <c r="C60" s="39">
        <v>0</v>
      </c>
      <c r="D60" s="42"/>
      <c r="E60" s="34">
        <f t="shared" si="1"/>
        <v>0</v>
      </c>
      <c r="F60" s="28"/>
      <c r="G60" s="28"/>
      <c r="H60" s="28"/>
    </row>
    <row r="61" spans="1:8" ht="27" customHeight="1" hidden="1">
      <c r="A61" s="45" t="s">
        <v>285</v>
      </c>
      <c r="B61" s="45" t="s">
        <v>152</v>
      </c>
      <c r="C61" s="39">
        <v>0</v>
      </c>
      <c r="D61" s="42"/>
      <c r="E61" s="34">
        <f t="shared" si="1"/>
        <v>0</v>
      </c>
      <c r="F61" s="28"/>
      <c r="G61" s="28"/>
      <c r="H61" s="28"/>
    </row>
    <row r="62" spans="1:8" ht="23.25" customHeight="1" hidden="1">
      <c r="A62" s="45" t="s">
        <v>275</v>
      </c>
      <c r="B62" s="45" t="s">
        <v>276</v>
      </c>
      <c r="C62" s="39">
        <f>SUM(C63)</f>
        <v>0</v>
      </c>
      <c r="D62" s="40">
        <f>SUM(D63)</f>
        <v>0</v>
      </c>
      <c r="E62" s="34">
        <f t="shared" si="1"/>
        <v>0</v>
      </c>
      <c r="F62" s="28"/>
      <c r="G62" s="28"/>
      <c r="H62" s="28"/>
    </row>
    <row r="63" spans="1:8" ht="18.75" customHeight="1" hidden="1">
      <c r="A63" s="45" t="s">
        <v>286</v>
      </c>
      <c r="B63" s="45" t="s">
        <v>287</v>
      </c>
      <c r="C63" s="39">
        <v>0</v>
      </c>
      <c r="D63" s="40">
        <v>0</v>
      </c>
      <c r="E63" s="34">
        <f t="shared" si="1"/>
        <v>0</v>
      </c>
      <c r="F63" s="28"/>
      <c r="G63" s="28"/>
      <c r="H63" s="28"/>
    </row>
    <row r="64" spans="1:8" ht="32.25" customHeight="1" hidden="1">
      <c r="A64" s="38" t="s">
        <v>281</v>
      </c>
      <c r="B64" s="38" t="s">
        <v>288</v>
      </c>
      <c r="C64" s="39">
        <f>SUM(C66+C65)</f>
        <v>30787.8</v>
      </c>
      <c r="D64" s="39">
        <f>SUM(D66+D65)</f>
        <v>539</v>
      </c>
      <c r="E64" s="34">
        <f t="shared" si="1"/>
        <v>31326.8</v>
      </c>
      <c r="F64" s="28"/>
      <c r="G64" s="28"/>
      <c r="H64" s="28"/>
    </row>
    <row r="65" spans="1:8" ht="12.75" hidden="1">
      <c r="A65" s="38" t="s">
        <v>289</v>
      </c>
      <c r="B65" s="12" t="s">
        <v>147</v>
      </c>
      <c r="C65" s="39">
        <v>1767.2</v>
      </c>
      <c r="D65" s="39">
        <v>0</v>
      </c>
      <c r="E65" s="34">
        <f t="shared" si="1"/>
        <v>1767.2</v>
      </c>
      <c r="F65" s="28"/>
      <c r="G65" s="28"/>
      <c r="H65" s="28"/>
    </row>
    <row r="66" spans="1:8" ht="19.5" customHeight="1" hidden="1">
      <c r="A66" s="45" t="s">
        <v>285</v>
      </c>
      <c r="B66" s="45" t="s">
        <v>152</v>
      </c>
      <c r="C66" s="39">
        <v>29020.6</v>
      </c>
      <c r="D66" s="41">
        <v>539</v>
      </c>
      <c r="E66" s="34">
        <f t="shared" si="1"/>
        <v>29559.6</v>
      </c>
      <c r="F66" s="28"/>
      <c r="G66" s="28"/>
      <c r="H66" s="28"/>
    </row>
    <row r="67" spans="1:8" ht="12.75">
      <c r="A67" s="45" t="s">
        <v>290</v>
      </c>
      <c r="B67" s="38" t="s">
        <v>291</v>
      </c>
      <c r="C67" s="39">
        <v>12.4</v>
      </c>
      <c r="D67" s="42"/>
      <c r="E67" s="39">
        <f t="shared" si="1"/>
        <v>12.4</v>
      </c>
      <c r="F67" s="28"/>
      <c r="G67" s="28"/>
      <c r="H67" s="28"/>
    </row>
    <row r="68" spans="1:8" ht="49.5" customHeight="1">
      <c r="A68" s="45" t="s">
        <v>292</v>
      </c>
      <c r="B68" s="45" t="s">
        <v>154</v>
      </c>
      <c r="C68" s="39">
        <v>12.4</v>
      </c>
      <c r="D68" s="42"/>
      <c r="E68" s="41">
        <f>SUM(C68+D68)</f>
        <v>12.4</v>
      </c>
      <c r="F68" s="28"/>
      <c r="G68" s="28"/>
      <c r="H68" s="28"/>
    </row>
    <row r="69" spans="1:8" ht="15.75" customHeight="1" hidden="1">
      <c r="A69" s="45" t="s">
        <v>293</v>
      </c>
      <c r="B69" s="23" t="s">
        <v>294</v>
      </c>
      <c r="C69" s="39">
        <f>SUM(C70)</f>
        <v>125</v>
      </c>
      <c r="D69" s="39">
        <f>SUM(D70)</f>
        <v>0</v>
      </c>
      <c r="E69" s="41"/>
      <c r="F69" s="28"/>
      <c r="G69" s="28"/>
      <c r="H69" s="28"/>
    </row>
    <row r="70" spans="1:8" ht="29.25" customHeight="1" hidden="1">
      <c r="A70" s="45" t="s">
        <v>295</v>
      </c>
      <c r="B70" s="23" t="s">
        <v>296</v>
      </c>
      <c r="C70" s="39">
        <v>125</v>
      </c>
      <c r="D70" s="39">
        <v>0</v>
      </c>
      <c r="E70" s="41"/>
      <c r="F70" s="28"/>
      <c r="G70" s="28"/>
      <c r="H70" s="28"/>
    </row>
    <row r="71" spans="1:8" ht="76.5" customHeight="1" hidden="1">
      <c r="A71" s="45" t="s">
        <v>297</v>
      </c>
      <c r="B71" s="23" t="s">
        <v>298</v>
      </c>
      <c r="C71" s="39">
        <f>SUM(C72)</f>
        <v>21.2</v>
      </c>
      <c r="D71" s="39">
        <f>SUM(D72)</f>
        <v>0</v>
      </c>
      <c r="E71" s="41"/>
      <c r="F71" s="28"/>
      <c r="G71" s="28"/>
      <c r="H71" s="28"/>
    </row>
    <row r="72" spans="1:8" ht="69.75" customHeight="1" hidden="1">
      <c r="A72" s="45" t="s">
        <v>299</v>
      </c>
      <c r="B72" s="23" t="s">
        <v>173</v>
      </c>
      <c r="C72" s="39">
        <v>21.2</v>
      </c>
      <c r="D72" s="39">
        <v>0</v>
      </c>
      <c r="E72" s="41"/>
      <c r="F72" s="28"/>
      <c r="G72" s="28"/>
      <c r="H72" s="28"/>
    </row>
    <row r="73" spans="1:8" ht="45" customHeight="1" hidden="1">
      <c r="A73" s="45" t="s">
        <v>300</v>
      </c>
      <c r="B73" s="38" t="s">
        <v>301</v>
      </c>
      <c r="C73" s="39">
        <f>SUM(C74)</f>
        <v>-503</v>
      </c>
      <c r="D73" s="41">
        <f>SUM(D74)</f>
        <v>0</v>
      </c>
      <c r="E73" s="41"/>
      <c r="F73" s="28"/>
      <c r="G73" s="28"/>
      <c r="H73" s="28"/>
    </row>
    <row r="74" spans="1:8" ht="47.25" customHeight="1" hidden="1">
      <c r="A74" s="45" t="s">
        <v>302</v>
      </c>
      <c r="B74" s="46" t="s">
        <v>179</v>
      </c>
      <c r="C74" s="39">
        <v>-503</v>
      </c>
      <c r="D74" s="41">
        <v>0</v>
      </c>
      <c r="E74" s="41"/>
      <c r="F74" s="28"/>
      <c r="G74" s="28"/>
      <c r="H74" s="28"/>
    </row>
    <row r="75" spans="1:8" ht="0.75" customHeight="1" hidden="1">
      <c r="A75" s="45"/>
      <c r="B75" s="45"/>
      <c r="C75" s="47"/>
      <c r="D75" s="28"/>
      <c r="E75" s="28"/>
      <c r="F75" s="28"/>
      <c r="G75" s="28"/>
      <c r="H75" s="28"/>
    </row>
    <row r="76" spans="1:8" ht="12" customHeight="1">
      <c r="A76" s="45"/>
      <c r="B76" s="45"/>
      <c r="C76" s="47"/>
      <c r="D76" s="28"/>
      <c r="E76" s="28"/>
      <c r="F76" s="28"/>
      <c r="G76" s="28"/>
      <c r="H76" s="28"/>
    </row>
    <row r="77" spans="1:8" ht="11.25" customHeight="1">
      <c r="A77" s="48"/>
      <c r="B77" s="48"/>
      <c r="C77" s="48"/>
      <c r="D77" s="28"/>
      <c r="E77" s="28"/>
      <c r="F77" s="28"/>
      <c r="G77" s="28"/>
      <c r="H77" s="28"/>
    </row>
    <row r="78" spans="1:8" ht="17.25" customHeight="1">
      <c r="A78" s="49" t="s">
        <v>180</v>
      </c>
      <c r="B78" s="49"/>
      <c r="C78" s="50"/>
      <c r="D78" s="50"/>
      <c r="E78" s="50"/>
      <c r="F78" s="50"/>
      <c r="G78" s="50"/>
      <c r="H78" s="27"/>
    </row>
    <row r="79" spans="1:8" ht="18.75" customHeight="1">
      <c r="A79" s="51" t="s">
        <v>2</v>
      </c>
      <c r="B79" s="51"/>
      <c r="C79" s="51"/>
      <c r="D79" s="51"/>
      <c r="E79" s="51"/>
      <c r="F79" s="51"/>
      <c r="G79" s="51"/>
      <c r="H79" s="51"/>
    </row>
    <row r="80" spans="1:8" ht="18.75" customHeight="1">
      <c r="A80" s="52" t="s">
        <v>303</v>
      </c>
      <c r="B80" s="52"/>
      <c r="C80" s="52"/>
      <c r="D80" s="52"/>
      <c r="E80" s="52"/>
      <c r="F80" s="43"/>
      <c r="G80" s="43"/>
      <c r="H80" s="27"/>
    </row>
  </sheetData>
  <sheetProtection selectLockedCells="1" selectUnlockedCells="1"/>
  <mergeCells count="11">
    <mergeCell ref="B1:E1"/>
    <mergeCell ref="B2:E2"/>
    <mergeCell ref="B3:E3"/>
    <mergeCell ref="B4:E4"/>
    <mergeCell ref="B5:E5"/>
    <mergeCell ref="A7:E7"/>
    <mergeCell ref="B8:E8"/>
    <mergeCell ref="A10:B10"/>
    <mergeCell ref="A78:B78"/>
    <mergeCell ref="A79:H79"/>
    <mergeCell ref="A80:E80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1">
      <selection activeCell="H27" sqref="H27"/>
    </sheetView>
  </sheetViews>
  <sheetFormatPr defaultColWidth="9.00390625" defaultRowHeight="12.75"/>
  <cols>
    <col min="1" max="1" width="24.75390625" style="0" customWidth="1"/>
    <col min="2" max="2" width="47.875" style="0" customWidth="1"/>
    <col min="3" max="4" width="0" style="0" hidden="1" customWidth="1"/>
    <col min="5" max="5" width="13.875" style="0" customWidth="1"/>
  </cols>
  <sheetData>
    <row r="1" ht="2.25" customHeight="1"/>
    <row r="2" spans="1:5" ht="12.75">
      <c r="A2" s="4" t="s">
        <v>304</v>
      </c>
      <c r="B2" s="4"/>
      <c r="C2" s="4"/>
      <c r="D2" s="4"/>
      <c r="E2" s="4"/>
    </row>
    <row r="3" spans="1:5" ht="12.75">
      <c r="A3" s="4" t="s">
        <v>1</v>
      </c>
      <c r="B3" s="4"/>
      <c r="C3" s="4"/>
      <c r="D3" s="4"/>
      <c r="E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5" ht="12.75">
      <c r="A6" s="4" t="s">
        <v>4</v>
      </c>
      <c r="B6" s="4"/>
      <c r="C6" s="4"/>
      <c r="D6" s="4"/>
      <c r="E6" s="4"/>
    </row>
    <row r="7" spans="1:5" ht="6" customHeight="1">
      <c r="A7" s="53"/>
      <c r="B7" s="53"/>
      <c r="C7" s="53"/>
      <c r="D7" s="53"/>
      <c r="E7" s="53"/>
    </row>
    <row r="8" spans="1:5" ht="12.75" customHeight="1">
      <c r="A8" s="29" t="s">
        <v>272</v>
      </c>
      <c r="B8" s="29"/>
      <c r="C8" s="29"/>
      <c r="D8" s="29"/>
      <c r="E8" s="29"/>
    </row>
    <row r="9" spans="1:5" ht="18.75" customHeight="1">
      <c r="A9" s="29" t="s">
        <v>305</v>
      </c>
      <c r="B9" s="29"/>
      <c r="C9" s="29"/>
      <c r="D9" s="29"/>
      <c r="E9" s="29"/>
    </row>
    <row r="10" spans="1:5" ht="6" customHeight="1">
      <c r="A10" s="1"/>
      <c r="B10" s="1"/>
      <c r="C10" s="1"/>
      <c r="D10" s="1"/>
      <c r="E10" s="1"/>
    </row>
    <row r="11" spans="1:5" ht="18.75" customHeight="1">
      <c r="A11" s="54"/>
      <c r="B11" s="55" t="s">
        <v>306</v>
      </c>
      <c r="C11" s="55"/>
      <c r="D11" s="55"/>
      <c r="E11" s="55"/>
    </row>
    <row r="12" spans="1:5" ht="12.75">
      <c r="A12" s="10" t="s">
        <v>187</v>
      </c>
      <c r="B12" s="8" t="s">
        <v>188</v>
      </c>
      <c r="C12" s="8" t="s">
        <v>189</v>
      </c>
      <c r="D12" s="56"/>
      <c r="E12" s="10" t="s">
        <v>189</v>
      </c>
    </row>
    <row r="13" spans="1:5" ht="20.25" customHeight="1">
      <c r="A13" s="57" t="s">
        <v>271</v>
      </c>
      <c r="B13" s="33" t="s">
        <v>272</v>
      </c>
      <c r="C13" s="58">
        <f>SUM(C14)</f>
        <v>29033600</v>
      </c>
      <c r="D13" s="58">
        <f>SUM(D14)</f>
        <v>539</v>
      </c>
      <c r="E13" s="59">
        <f>SUM(E14)</f>
        <v>12400</v>
      </c>
    </row>
    <row r="14" spans="1:5" ht="48.75" customHeight="1">
      <c r="A14" s="60" t="s">
        <v>273</v>
      </c>
      <c r="B14" s="38" t="s">
        <v>274</v>
      </c>
      <c r="C14" s="61">
        <f>SUM(C15+C21+C25)</f>
        <v>29033600</v>
      </c>
      <c r="D14" s="61">
        <f>SUM(D15+D21+D25)</f>
        <v>539</v>
      </c>
      <c r="E14" s="62">
        <f>SUM(E15+E21+E25)</f>
        <v>12400</v>
      </c>
    </row>
    <row r="15" spans="1:5" ht="33" customHeight="1" hidden="1">
      <c r="A15" s="63" t="s">
        <v>275</v>
      </c>
      <c r="B15" s="45" t="s">
        <v>276</v>
      </c>
      <c r="C15" s="61">
        <v>0</v>
      </c>
      <c r="D15" s="64">
        <v>0</v>
      </c>
      <c r="E15" s="65">
        <f aca="true" t="shared" si="0" ref="E15:E23">SUM(C15+D15)</f>
        <v>0</v>
      </c>
    </row>
    <row r="16" spans="1:5" ht="34.5" customHeight="1" hidden="1">
      <c r="A16" s="63" t="s">
        <v>307</v>
      </c>
      <c r="B16" s="45" t="s">
        <v>308</v>
      </c>
      <c r="C16" s="61">
        <f>SUM(C17)</f>
        <v>0</v>
      </c>
      <c r="D16" s="64">
        <f>SUM(D17)</f>
        <v>0</v>
      </c>
      <c r="E16" s="65">
        <f t="shared" si="0"/>
        <v>0</v>
      </c>
    </row>
    <row r="17" spans="1:5" ht="50.25" customHeight="1" hidden="1">
      <c r="A17" s="63" t="s">
        <v>286</v>
      </c>
      <c r="B17" s="45" t="s">
        <v>287</v>
      </c>
      <c r="C17" s="61">
        <v>0</v>
      </c>
      <c r="D17" s="64">
        <v>0</v>
      </c>
      <c r="E17" s="65">
        <f t="shared" si="0"/>
        <v>0</v>
      </c>
    </row>
    <row r="18" spans="1:5" ht="33" customHeight="1" hidden="1">
      <c r="A18" s="60" t="s">
        <v>275</v>
      </c>
      <c r="B18" s="38" t="s">
        <v>276</v>
      </c>
      <c r="C18" s="61">
        <f>C19</f>
        <v>0</v>
      </c>
      <c r="D18" s="64"/>
      <c r="E18" s="65">
        <f t="shared" si="0"/>
        <v>0</v>
      </c>
    </row>
    <row r="19" spans="1:5" ht="33.75" customHeight="1" hidden="1">
      <c r="A19" s="60" t="s">
        <v>277</v>
      </c>
      <c r="B19" s="38" t="s">
        <v>278</v>
      </c>
      <c r="C19" s="61">
        <f>C20</f>
        <v>0</v>
      </c>
      <c r="D19" s="64"/>
      <c r="E19" s="65">
        <f t="shared" si="0"/>
        <v>0</v>
      </c>
    </row>
    <row r="20" spans="1:5" ht="34.5" customHeight="1" hidden="1">
      <c r="A20" s="60" t="s">
        <v>279</v>
      </c>
      <c r="B20" s="38" t="s">
        <v>280</v>
      </c>
      <c r="C20" s="61">
        <v>0</v>
      </c>
      <c r="D20" s="64"/>
      <c r="E20" s="65">
        <f t="shared" si="0"/>
        <v>0</v>
      </c>
    </row>
    <row r="21" spans="1:5" ht="0.75" customHeight="1">
      <c r="A21" s="60" t="s">
        <v>281</v>
      </c>
      <c r="B21" s="38" t="s">
        <v>282</v>
      </c>
      <c r="C21" s="61">
        <f>SUM(C23:C24)</f>
        <v>29020600</v>
      </c>
      <c r="D21" s="64">
        <f>SUM(D22:D24)</f>
        <v>539</v>
      </c>
      <c r="E21" s="65"/>
    </row>
    <row r="22" spans="1:5" ht="30.75" customHeight="1" hidden="1">
      <c r="A22" s="38" t="s">
        <v>289</v>
      </c>
      <c r="B22" s="12" t="s">
        <v>147</v>
      </c>
      <c r="C22" s="61">
        <v>1767200</v>
      </c>
      <c r="D22" s="64">
        <v>0</v>
      </c>
      <c r="E22" s="65"/>
    </row>
    <row r="23" spans="1:5" ht="0.75" customHeight="1" hidden="1">
      <c r="A23" s="63" t="s">
        <v>283</v>
      </c>
      <c r="B23" s="38" t="s">
        <v>309</v>
      </c>
      <c r="C23" s="61">
        <v>0</v>
      </c>
      <c r="D23" s="64">
        <v>0</v>
      </c>
      <c r="E23" s="65">
        <f t="shared" si="0"/>
        <v>0</v>
      </c>
    </row>
    <row r="24" spans="1:5" ht="20.25" customHeight="1" hidden="1">
      <c r="A24" s="63" t="s">
        <v>285</v>
      </c>
      <c r="B24" s="45" t="s">
        <v>152</v>
      </c>
      <c r="C24" s="61">
        <v>29020600</v>
      </c>
      <c r="D24" s="64">
        <v>539</v>
      </c>
      <c r="E24" s="65"/>
    </row>
    <row r="25" spans="1:5" ht="30.75" customHeight="1">
      <c r="A25" s="63" t="s">
        <v>290</v>
      </c>
      <c r="B25" s="38" t="s">
        <v>291</v>
      </c>
      <c r="C25" s="61">
        <f>SUM(C27)</f>
        <v>13000</v>
      </c>
      <c r="D25" s="66"/>
      <c r="E25" s="65">
        <v>12400</v>
      </c>
    </row>
    <row r="26" spans="1:5" ht="12.75">
      <c r="A26" s="22" t="s">
        <v>310</v>
      </c>
      <c r="B26" s="12" t="s">
        <v>311</v>
      </c>
      <c r="C26" s="61">
        <f>SUM(C27)</f>
        <v>13000</v>
      </c>
      <c r="D26" s="66"/>
      <c r="E26" s="65">
        <v>12400</v>
      </c>
    </row>
    <row r="27" spans="1:5" ht="12.75">
      <c r="A27" s="22" t="s">
        <v>292</v>
      </c>
      <c r="B27" s="12" t="s">
        <v>154</v>
      </c>
      <c r="C27" s="61">
        <v>13000</v>
      </c>
      <c r="D27" s="66"/>
      <c r="E27" s="65">
        <v>12400</v>
      </c>
    </row>
    <row r="28" spans="1:5" ht="15.75" customHeight="1" hidden="1">
      <c r="A28" s="22"/>
      <c r="B28" s="12"/>
      <c r="C28" s="39"/>
      <c r="D28" s="67"/>
      <c r="E28" s="68"/>
    </row>
    <row r="29" spans="1:5" ht="12.75">
      <c r="A29" s="22"/>
      <c r="B29" s="12"/>
      <c r="C29" s="39"/>
      <c r="D29" s="67"/>
      <c r="E29" s="68"/>
    </row>
    <row r="30" spans="1:5" ht="12.75">
      <c r="A30" s="69"/>
      <c r="B30" s="69"/>
      <c r="C30" s="69"/>
      <c r="D30" s="70"/>
      <c r="E30" s="70"/>
    </row>
    <row r="31" spans="1:5" ht="18.75" customHeight="1">
      <c r="A31" s="71" t="s">
        <v>180</v>
      </c>
      <c r="B31" s="71"/>
      <c r="C31" s="72"/>
      <c r="D31" s="24"/>
      <c r="E31" s="24"/>
    </row>
    <row r="32" spans="1:5" ht="12.75">
      <c r="A32" s="1" t="s">
        <v>2</v>
      </c>
      <c r="B32" s="73"/>
      <c r="C32" s="73"/>
      <c r="D32" s="24"/>
      <c r="E32" s="24"/>
    </row>
    <row r="33" spans="1:5" ht="12.75">
      <c r="A33" s="74" t="s">
        <v>312</v>
      </c>
      <c r="B33" s="74"/>
      <c r="C33" s="74"/>
      <c r="D33" s="74"/>
      <c r="E33" s="74"/>
    </row>
  </sheetData>
  <sheetProtection selectLockedCells="1" selectUnlockedCells="1"/>
  <mergeCells count="10">
    <mergeCell ref="A2:E2"/>
    <mergeCell ref="A3:E3"/>
    <mergeCell ref="A4:E4"/>
    <mergeCell ref="A5:E5"/>
    <mergeCell ref="A6:E6"/>
    <mergeCell ref="A8:E8"/>
    <mergeCell ref="A9:E9"/>
    <mergeCell ref="B11:E11"/>
    <mergeCell ref="A31:B31"/>
    <mergeCell ref="A33:E33"/>
  </mergeCells>
  <printOptions/>
  <pageMargins left="1.18125" right="0.39375" top="0.39375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J178"/>
  <sheetViews>
    <sheetView workbookViewId="0" topLeftCell="A7">
      <selection activeCell="E31" sqref="E31"/>
    </sheetView>
  </sheetViews>
  <sheetFormatPr defaultColWidth="9.00390625" defaultRowHeight="12.75"/>
  <cols>
    <col min="1" max="1" width="3.875" style="2" customWidth="1"/>
    <col min="2" max="2" width="59.375" style="2" customWidth="1"/>
    <col min="3" max="3" width="5.00390625" style="2" customWidth="1"/>
    <col min="4" max="4" width="4.25390625" style="2" customWidth="1"/>
    <col min="5" max="8" width="0" style="2" hidden="1" customWidth="1"/>
    <col min="9" max="9" width="11.625" style="2" customWidth="1"/>
    <col min="10" max="10" width="9.25390625" style="2" customWidth="1"/>
    <col min="11" max="16384" width="9.125" style="2" customWidth="1"/>
  </cols>
  <sheetData>
    <row r="1" ht="5.25" customHeight="1"/>
    <row r="2" spans="1:9" ht="16.5" customHeight="1">
      <c r="A2" s="75"/>
      <c r="B2" s="76" t="s">
        <v>313</v>
      </c>
      <c r="C2" s="76"/>
      <c r="D2" s="76"/>
      <c r="E2" s="76"/>
      <c r="F2" s="76"/>
      <c r="G2" s="76"/>
      <c r="H2" s="76"/>
      <c r="I2" s="76"/>
    </row>
    <row r="3" spans="1:9" ht="12.75" customHeight="1">
      <c r="A3" s="75"/>
      <c r="B3" s="76" t="s">
        <v>1</v>
      </c>
      <c r="C3" s="76"/>
      <c r="D3" s="76"/>
      <c r="E3" s="76"/>
      <c r="F3" s="76"/>
      <c r="G3" s="76"/>
      <c r="H3" s="76"/>
      <c r="I3" s="76"/>
    </row>
    <row r="4" spans="1:9" ht="12.75" customHeight="1">
      <c r="A4" s="75"/>
      <c r="B4" s="76" t="s">
        <v>2</v>
      </c>
      <c r="C4" s="76"/>
      <c r="D4" s="76"/>
      <c r="E4" s="76"/>
      <c r="F4" s="76"/>
      <c r="G4" s="76"/>
      <c r="H4" s="76"/>
      <c r="I4" s="76"/>
    </row>
    <row r="5" spans="1:9" ht="12.75" customHeight="1">
      <c r="A5" s="75"/>
      <c r="B5" s="76" t="s">
        <v>314</v>
      </c>
      <c r="C5" s="76"/>
      <c r="D5" s="76"/>
      <c r="E5" s="76"/>
      <c r="F5" s="76"/>
      <c r="G5" s="76"/>
      <c r="H5" s="76"/>
      <c r="I5" s="76"/>
    </row>
    <row r="6" spans="1:9" ht="18" customHeight="1">
      <c r="A6" s="75"/>
      <c r="B6" s="76" t="s">
        <v>4</v>
      </c>
      <c r="C6" s="76"/>
      <c r="D6" s="76"/>
      <c r="E6" s="76"/>
      <c r="F6" s="76"/>
      <c r="G6" s="76"/>
      <c r="H6" s="76"/>
      <c r="I6" s="76"/>
    </row>
    <row r="7" spans="6:7" ht="13.5" customHeight="1">
      <c r="F7" s="5"/>
      <c r="G7" s="77"/>
    </row>
    <row r="8" spans="1:9" s="79" customFormat="1" ht="37.5" customHeight="1">
      <c r="A8" s="78" t="s">
        <v>315</v>
      </c>
      <c r="B8" s="78"/>
      <c r="C8" s="78"/>
      <c r="D8" s="78"/>
      <c r="E8" s="78"/>
      <c r="F8" s="78"/>
      <c r="G8" s="78"/>
      <c r="H8" s="78"/>
      <c r="I8" s="78"/>
    </row>
    <row r="9" spans="1:9" s="79" customFormat="1" ht="18" customHeight="1">
      <c r="A9" s="80"/>
      <c r="B9" s="80"/>
      <c r="C9" s="80"/>
      <c r="D9" s="80"/>
      <c r="E9" s="80"/>
      <c r="F9" s="80"/>
      <c r="G9" s="80"/>
      <c r="H9" s="80"/>
      <c r="I9" s="80"/>
    </row>
    <row r="10" spans="1:9" s="1" customFormat="1" ht="15.75" customHeight="1">
      <c r="A10" s="75"/>
      <c r="B10" s="75"/>
      <c r="C10" s="75"/>
      <c r="D10" s="81" t="s">
        <v>185</v>
      </c>
      <c r="E10" s="81"/>
      <c r="F10" s="81"/>
      <c r="G10" s="81"/>
      <c r="H10" s="81"/>
      <c r="I10" s="81"/>
    </row>
    <row r="11" spans="1:9" s="82" customFormat="1" ht="30" customHeight="1">
      <c r="A11" s="8" t="s">
        <v>316</v>
      </c>
      <c r="B11" s="8" t="s">
        <v>317</v>
      </c>
      <c r="C11" s="8" t="s">
        <v>318</v>
      </c>
      <c r="D11" s="8" t="s">
        <v>319</v>
      </c>
      <c r="E11" s="8" t="s">
        <v>189</v>
      </c>
      <c r="F11" s="8" t="s">
        <v>320</v>
      </c>
      <c r="G11" s="8" t="s">
        <v>321</v>
      </c>
      <c r="H11" s="8" t="s">
        <v>322</v>
      </c>
      <c r="I11" s="8" t="s">
        <v>189</v>
      </c>
    </row>
    <row r="12" spans="1:9" s="84" customFormat="1" ht="15" customHeight="1">
      <c r="A12" s="33"/>
      <c r="B12" s="33" t="s">
        <v>323</v>
      </c>
      <c r="C12" s="57"/>
      <c r="D12" s="57"/>
      <c r="E12" s="34">
        <f>SUM(E14+E21+E27+E31+E36+E38+E40+E42+E44)</f>
        <v>168228.40000000002</v>
      </c>
      <c r="F12" s="83">
        <f>SUM(G12+H12)</f>
        <v>0</v>
      </c>
      <c r="G12" s="83">
        <f>SUM(G14+G21+G31+G36+G38+G40+G27+G42+G44)</f>
        <v>0</v>
      </c>
      <c r="H12" s="83">
        <f>SUM(H14+H21+H31+H36+H38+H40+H27+H42)</f>
        <v>0</v>
      </c>
      <c r="I12" s="83">
        <f>SUM(E12+F12)</f>
        <v>168228.40000000002</v>
      </c>
    </row>
    <row r="13" spans="1:9" s="84" customFormat="1" ht="13.5" customHeight="1">
      <c r="A13" s="33"/>
      <c r="B13" s="45" t="s">
        <v>324</v>
      </c>
      <c r="C13" s="57"/>
      <c r="D13" s="57"/>
      <c r="E13" s="34"/>
      <c r="F13" s="85"/>
      <c r="G13" s="85"/>
      <c r="H13" s="85"/>
      <c r="I13" s="83"/>
    </row>
    <row r="14" spans="1:10" s="84" customFormat="1" ht="15.75" customHeight="1">
      <c r="A14" s="33" t="s">
        <v>325</v>
      </c>
      <c r="B14" s="33" t="s">
        <v>326</v>
      </c>
      <c r="C14" s="86" t="s">
        <v>33</v>
      </c>
      <c r="D14" s="86"/>
      <c r="E14" s="34">
        <f>E15+E17+E20+E18+E19+E16</f>
        <v>44973.100000000006</v>
      </c>
      <c r="F14" s="87">
        <f aca="true" t="shared" si="0" ref="F14:F41">SUM(G14+H14)</f>
        <v>0</v>
      </c>
      <c r="G14" s="83">
        <f>SUM(G15:G20)</f>
        <v>0</v>
      </c>
      <c r="H14" s="85"/>
      <c r="I14" s="83">
        <f aca="true" t="shared" si="1" ref="I14:I45">SUM(E14+F14)</f>
        <v>44973.100000000006</v>
      </c>
      <c r="J14" s="88"/>
    </row>
    <row r="15" spans="1:10" s="75" customFormat="1" ht="30.75" customHeight="1">
      <c r="A15" s="45"/>
      <c r="B15" s="45" t="s">
        <v>327</v>
      </c>
      <c r="C15" s="89" t="s">
        <v>33</v>
      </c>
      <c r="D15" s="89" t="s">
        <v>22</v>
      </c>
      <c r="E15" s="39">
        <v>1182.2</v>
      </c>
      <c r="F15" s="85">
        <f t="shared" si="0"/>
        <v>0</v>
      </c>
      <c r="G15" s="90">
        <v>0</v>
      </c>
      <c r="H15" s="85"/>
      <c r="I15" s="90">
        <f t="shared" si="1"/>
        <v>1182.2</v>
      </c>
      <c r="J15" s="88"/>
    </row>
    <row r="16" spans="1:10" s="75" customFormat="1" ht="45.75" customHeight="1">
      <c r="A16" s="45"/>
      <c r="B16" s="45" t="s">
        <v>328</v>
      </c>
      <c r="C16" s="89" t="s">
        <v>33</v>
      </c>
      <c r="D16" s="89" t="s">
        <v>65</v>
      </c>
      <c r="E16" s="39">
        <v>200</v>
      </c>
      <c r="F16" s="85">
        <f>SUM(G16+H16)</f>
        <v>0</v>
      </c>
      <c r="G16" s="90"/>
      <c r="H16" s="85"/>
      <c r="I16" s="90">
        <f>SUM(E16+F16)</f>
        <v>200</v>
      </c>
      <c r="J16" s="88"/>
    </row>
    <row r="17" spans="1:10" s="75" customFormat="1" ht="46.5" customHeight="1">
      <c r="A17" s="45"/>
      <c r="B17" s="45" t="s">
        <v>329</v>
      </c>
      <c r="C17" s="89" t="s">
        <v>33</v>
      </c>
      <c r="D17" s="89" t="s">
        <v>330</v>
      </c>
      <c r="E17" s="39">
        <v>17270.2</v>
      </c>
      <c r="F17" s="85">
        <f t="shared" si="0"/>
        <v>0</v>
      </c>
      <c r="G17" s="90">
        <v>0</v>
      </c>
      <c r="H17" s="85"/>
      <c r="I17" s="90">
        <f t="shared" si="1"/>
        <v>17270.2</v>
      </c>
      <c r="J17" s="88"/>
    </row>
    <row r="18" spans="1:10" s="75" customFormat="1" ht="46.5" customHeight="1">
      <c r="A18" s="45"/>
      <c r="B18" s="45" t="s">
        <v>331</v>
      </c>
      <c r="C18" s="89" t="s">
        <v>33</v>
      </c>
      <c r="D18" s="89" t="s">
        <v>75</v>
      </c>
      <c r="E18" s="39">
        <v>845.5</v>
      </c>
      <c r="F18" s="85">
        <f t="shared" si="0"/>
        <v>0</v>
      </c>
      <c r="G18" s="90"/>
      <c r="H18" s="85"/>
      <c r="I18" s="90">
        <f t="shared" si="1"/>
        <v>845.5</v>
      </c>
      <c r="J18" s="88"/>
    </row>
    <row r="19" spans="1:10" s="75" customFormat="1" ht="17.25" customHeight="1">
      <c r="A19" s="45"/>
      <c r="B19" s="91" t="s">
        <v>332</v>
      </c>
      <c r="C19" s="89" t="s">
        <v>33</v>
      </c>
      <c r="D19" s="89" t="s">
        <v>51</v>
      </c>
      <c r="E19" s="39">
        <v>500</v>
      </c>
      <c r="F19" s="90">
        <f t="shared" si="0"/>
        <v>0</v>
      </c>
      <c r="G19" s="90">
        <v>0</v>
      </c>
      <c r="H19" s="85"/>
      <c r="I19" s="90">
        <f t="shared" si="1"/>
        <v>500</v>
      </c>
      <c r="J19" s="88"/>
    </row>
    <row r="20" spans="1:10" s="84" customFormat="1" ht="15.75" customHeight="1">
      <c r="A20" s="33"/>
      <c r="B20" s="45" t="s">
        <v>333</v>
      </c>
      <c r="C20" s="89" t="s">
        <v>33</v>
      </c>
      <c r="D20" s="89" t="s">
        <v>100</v>
      </c>
      <c r="E20" s="39">
        <v>24975.2</v>
      </c>
      <c r="F20" s="39">
        <f>SUM(G20:H20)</f>
        <v>0</v>
      </c>
      <c r="G20" s="39">
        <v>0</v>
      </c>
      <c r="H20" s="39">
        <v>0</v>
      </c>
      <c r="I20" s="90">
        <f t="shared" si="1"/>
        <v>24975.2</v>
      </c>
      <c r="J20" s="88"/>
    </row>
    <row r="21" spans="1:10" s="75" customFormat="1" ht="29.25" customHeight="1">
      <c r="A21" s="33" t="s">
        <v>334</v>
      </c>
      <c r="B21" s="33" t="s">
        <v>335</v>
      </c>
      <c r="C21" s="86" t="s">
        <v>65</v>
      </c>
      <c r="D21" s="86"/>
      <c r="E21" s="34">
        <f>SUM(E22:E24)</f>
        <v>3063.9</v>
      </c>
      <c r="F21" s="87">
        <f t="shared" si="0"/>
        <v>0</v>
      </c>
      <c r="G21" s="83">
        <f>SUM(G22:G24)</f>
        <v>0</v>
      </c>
      <c r="H21" s="85"/>
      <c r="I21" s="83">
        <f t="shared" si="1"/>
        <v>3063.9</v>
      </c>
      <c r="J21" s="88"/>
    </row>
    <row r="22" spans="1:10" s="75" customFormat="1" ht="32.25" customHeight="1">
      <c r="A22" s="33"/>
      <c r="B22" s="45" t="s">
        <v>336</v>
      </c>
      <c r="C22" s="89" t="s">
        <v>65</v>
      </c>
      <c r="D22" s="89" t="s">
        <v>337</v>
      </c>
      <c r="E22" s="39">
        <v>2513.9</v>
      </c>
      <c r="F22" s="85">
        <f t="shared" si="0"/>
        <v>0</v>
      </c>
      <c r="G22" s="90">
        <v>0</v>
      </c>
      <c r="H22" s="85"/>
      <c r="I22" s="90">
        <f t="shared" si="1"/>
        <v>2513.9</v>
      </c>
      <c r="J22" s="88"/>
    </row>
    <row r="23" spans="1:10" s="75" customFormat="1" ht="18" customHeight="1">
      <c r="A23" s="33"/>
      <c r="B23" s="45" t="s">
        <v>338</v>
      </c>
      <c r="C23" s="89" t="s">
        <v>65</v>
      </c>
      <c r="D23" s="89" t="s">
        <v>15</v>
      </c>
      <c r="E23" s="39">
        <v>100</v>
      </c>
      <c r="F23" s="90">
        <f>SUM(G23)</f>
        <v>0</v>
      </c>
      <c r="G23" s="90">
        <v>0</v>
      </c>
      <c r="H23" s="85"/>
      <c r="I23" s="90">
        <f t="shared" si="1"/>
        <v>100</v>
      </c>
      <c r="J23" s="88"/>
    </row>
    <row r="24" spans="1:10" s="75" customFormat="1" ht="33" customHeight="1">
      <c r="A24" s="45"/>
      <c r="B24" s="45" t="s">
        <v>339</v>
      </c>
      <c r="C24" s="89" t="s">
        <v>65</v>
      </c>
      <c r="D24" s="89" t="s">
        <v>55</v>
      </c>
      <c r="E24" s="39">
        <v>450</v>
      </c>
      <c r="F24" s="85">
        <f t="shared" si="0"/>
        <v>0</v>
      </c>
      <c r="G24" s="90">
        <v>0</v>
      </c>
      <c r="H24" s="85"/>
      <c r="I24" s="90">
        <f t="shared" si="1"/>
        <v>450</v>
      </c>
      <c r="J24" s="88"/>
    </row>
    <row r="25" spans="1:10" s="75" customFormat="1" ht="15.75" customHeight="1" hidden="1">
      <c r="A25" s="45"/>
      <c r="B25" s="33" t="s">
        <v>340</v>
      </c>
      <c r="C25" s="86" t="s">
        <v>330</v>
      </c>
      <c r="D25" s="86"/>
      <c r="E25" s="39">
        <f>SUM(E26)</f>
        <v>0</v>
      </c>
      <c r="F25" s="85">
        <f t="shared" si="0"/>
        <v>0</v>
      </c>
      <c r="G25" s="90">
        <v>0</v>
      </c>
      <c r="H25" s="85"/>
      <c r="I25" s="83">
        <f t="shared" si="1"/>
        <v>0</v>
      </c>
      <c r="J25" s="88"/>
    </row>
    <row r="26" spans="1:10" s="75" customFormat="1" ht="15.75" customHeight="1" hidden="1">
      <c r="A26" s="45"/>
      <c r="B26" s="45" t="s">
        <v>341</v>
      </c>
      <c r="C26" s="89" t="s">
        <v>330</v>
      </c>
      <c r="D26" s="89" t="s">
        <v>342</v>
      </c>
      <c r="E26" s="39">
        <v>0</v>
      </c>
      <c r="F26" s="85">
        <f t="shared" si="0"/>
        <v>0</v>
      </c>
      <c r="G26" s="90">
        <v>0</v>
      </c>
      <c r="H26" s="85"/>
      <c r="I26" s="83">
        <f t="shared" si="1"/>
        <v>0</v>
      </c>
      <c r="J26" s="88"/>
    </row>
    <row r="27" spans="1:10" s="75" customFormat="1" ht="15.75" customHeight="1">
      <c r="A27" s="33" t="s">
        <v>343</v>
      </c>
      <c r="B27" s="33" t="s">
        <v>340</v>
      </c>
      <c r="C27" s="86" t="s">
        <v>330</v>
      </c>
      <c r="D27" s="86"/>
      <c r="E27" s="34">
        <f>SUM(E28:E30)</f>
        <v>27244.9</v>
      </c>
      <c r="F27" s="34">
        <f>SUM(F28:F30)</f>
        <v>0</v>
      </c>
      <c r="G27" s="34">
        <f>SUM(G28:G30)</f>
        <v>0</v>
      </c>
      <c r="H27" s="34">
        <f>SUM(H28:H30)</f>
        <v>0</v>
      </c>
      <c r="I27" s="34">
        <f>SUM(I28:I30)</f>
        <v>27244.9</v>
      </c>
      <c r="J27" s="88"/>
    </row>
    <row r="28" spans="1:10" s="75" customFormat="1" ht="15.75" customHeight="1">
      <c r="A28" s="33"/>
      <c r="B28" s="45" t="s">
        <v>344</v>
      </c>
      <c r="C28" s="89" t="s">
        <v>330</v>
      </c>
      <c r="D28" s="89" t="s">
        <v>168</v>
      </c>
      <c r="E28" s="39">
        <v>800</v>
      </c>
      <c r="F28" s="39">
        <f>SUM(G28:H28)</f>
        <v>0</v>
      </c>
      <c r="G28" s="39">
        <v>0</v>
      </c>
      <c r="H28" s="39">
        <v>0</v>
      </c>
      <c r="I28" s="90">
        <f>SUM(E28+F28)</f>
        <v>800</v>
      </c>
      <c r="J28" s="88"/>
    </row>
    <row r="29" spans="1:10" s="75" customFormat="1" ht="15" customHeight="1">
      <c r="A29" s="33"/>
      <c r="B29" s="45" t="s">
        <v>345</v>
      </c>
      <c r="C29" s="89" t="s">
        <v>330</v>
      </c>
      <c r="D29" s="89" t="s">
        <v>337</v>
      </c>
      <c r="E29" s="39">
        <v>25400</v>
      </c>
      <c r="F29" s="39">
        <f>SUM(G29:H29)</f>
        <v>0</v>
      </c>
      <c r="G29" s="39">
        <v>0</v>
      </c>
      <c r="H29" s="39">
        <v>0</v>
      </c>
      <c r="I29" s="90">
        <f t="shared" si="1"/>
        <v>25400</v>
      </c>
      <c r="J29" s="88"/>
    </row>
    <row r="30" spans="1:10" s="75" customFormat="1" ht="16.5" customHeight="1">
      <c r="A30" s="45"/>
      <c r="B30" s="45" t="s">
        <v>341</v>
      </c>
      <c r="C30" s="89" t="s">
        <v>330</v>
      </c>
      <c r="D30" s="89" t="s">
        <v>342</v>
      </c>
      <c r="E30" s="39">
        <v>1044.9</v>
      </c>
      <c r="F30" s="90">
        <f t="shared" si="0"/>
        <v>0</v>
      </c>
      <c r="G30" s="90">
        <v>0</v>
      </c>
      <c r="H30" s="90">
        <v>0</v>
      </c>
      <c r="I30" s="90">
        <f t="shared" si="1"/>
        <v>1044.9</v>
      </c>
      <c r="J30" s="88"/>
    </row>
    <row r="31" spans="1:10" s="84" customFormat="1" ht="15" customHeight="1">
      <c r="A31" s="33" t="s">
        <v>346</v>
      </c>
      <c r="B31" s="33" t="s">
        <v>347</v>
      </c>
      <c r="C31" s="86" t="s">
        <v>69</v>
      </c>
      <c r="D31" s="86"/>
      <c r="E31" s="34">
        <f>SUM(E33:E35)</f>
        <v>36940.6</v>
      </c>
      <c r="F31" s="34">
        <f>SUM(F33:F35)</f>
        <v>0</v>
      </c>
      <c r="G31" s="34">
        <f>SUM(G33:G35)</f>
        <v>0</v>
      </c>
      <c r="H31" s="34">
        <f>SUM(H33:H35)</f>
        <v>0</v>
      </c>
      <c r="I31" s="83">
        <f t="shared" si="1"/>
        <v>36940.6</v>
      </c>
      <c r="J31" s="88"/>
    </row>
    <row r="32" spans="1:10" s="75" customFormat="1" ht="14.25" customHeight="1" hidden="1">
      <c r="A32" s="45"/>
      <c r="B32" s="45" t="s">
        <v>348</v>
      </c>
      <c r="C32" s="89" t="s">
        <v>69</v>
      </c>
      <c r="D32" s="89" t="s">
        <v>33</v>
      </c>
      <c r="E32" s="39">
        <v>0</v>
      </c>
      <c r="F32" s="90">
        <f t="shared" si="0"/>
        <v>0</v>
      </c>
      <c r="G32" s="90">
        <v>0</v>
      </c>
      <c r="H32" s="90">
        <v>0</v>
      </c>
      <c r="I32" s="83">
        <f t="shared" si="1"/>
        <v>0</v>
      </c>
      <c r="J32" s="88"/>
    </row>
    <row r="33" spans="1:10" s="75" customFormat="1" ht="15.75" customHeight="1">
      <c r="A33" s="33"/>
      <c r="B33" s="45" t="s">
        <v>349</v>
      </c>
      <c r="C33" s="89" t="s">
        <v>69</v>
      </c>
      <c r="D33" s="89" t="s">
        <v>22</v>
      </c>
      <c r="E33" s="39">
        <v>18790.6</v>
      </c>
      <c r="F33" s="90">
        <f t="shared" si="0"/>
        <v>0</v>
      </c>
      <c r="G33" s="90">
        <v>0</v>
      </c>
      <c r="H33" s="90">
        <v>0</v>
      </c>
      <c r="I33" s="90">
        <f t="shared" si="1"/>
        <v>18790.6</v>
      </c>
      <c r="J33" s="88"/>
    </row>
    <row r="34" spans="1:10" s="75" customFormat="1" ht="15" customHeight="1">
      <c r="A34" s="33"/>
      <c r="B34" s="45" t="s">
        <v>350</v>
      </c>
      <c r="C34" s="89" t="s">
        <v>69</v>
      </c>
      <c r="D34" s="89" t="s">
        <v>65</v>
      </c>
      <c r="E34" s="39">
        <v>14150</v>
      </c>
      <c r="F34" s="90">
        <f t="shared" si="0"/>
        <v>0</v>
      </c>
      <c r="G34" s="90">
        <v>0</v>
      </c>
      <c r="H34" s="90">
        <v>0</v>
      </c>
      <c r="I34" s="90">
        <f t="shared" si="1"/>
        <v>14150</v>
      </c>
      <c r="J34" s="88"/>
    </row>
    <row r="35" spans="1:10" s="75" customFormat="1" ht="30.75" customHeight="1">
      <c r="A35" s="33"/>
      <c r="B35" s="91" t="s">
        <v>351</v>
      </c>
      <c r="C35" s="89" t="s">
        <v>69</v>
      </c>
      <c r="D35" s="89" t="s">
        <v>69</v>
      </c>
      <c r="E35" s="39">
        <v>4000</v>
      </c>
      <c r="F35" s="90">
        <f>SUM(G35+H35)</f>
        <v>0</v>
      </c>
      <c r="G35" s="90">
        <v>0</v>
      </c>
      <c r="H35" s="90">
        <v>0</v>
      </c>
      <c r="I35" s="90">
        <f t="shared" si="1"/>
        <v>4000</v>
      </c>
      <c r="J35" s="88"/>
    </row>
    <row r="36" spans="1:10" s="75" customFormat="1" ht="15.75" customHeight="1">
      <c r="A36" s="33" t="s">
        <v>352</v>
      </c>
      <c r="B36" s="33" t="s">
        <v>353</v>
      </c>
      <c r="C36" s="86" t="s">
        <v>165</v>
      </c>
      <c r="D36" s="89"/>
      <c r="E36" s="34">
        <f>SUM(E37)</f>
        <v>1170</v>
      </c>
      <c r="F36" s="83">
        <f t="shared" si="0"/>
        <v>0</v>
      </c>
      <c r="G36" s="83">
        <f>SUM(G37)</f>
        <v>0</v>
      </c>
      <c r="H36" s="83"/>
      <c r="I36" s="83">
        <f t="shared" si="1"/>
        <v>1170</v>
      </c>
      <c r="J36" s="88"/>
    </row>
    <row r="37" spans="1:10" s="75" customFormat="1" ht="15" customHeight="1">
      <c r="A37" s="33"/>
      <c r="B37" s="45" t="s">
        <v>354</v>
      </c>
      <c r="C37" s="89" t="s">
        <v>165</v>
      </c>
      <c r="D37" s="89" t="s">
        <v>165</v>
      </c>
      <c r="E37" s="39">
        <v>1170</v>
      </c>
      <c r="F37" s="90">
        <f t="shared" si="0"/>
        <v>0</v>
      </c>
      <c r="G37" s="90">
        <v>0</v>
      </c>
      <c r="H37" s="90"/>
      <c r="I37" s="90">
        <f t="shared" si="1"/>
        <v>1170</v>
      </c>
      <c r="J37" s="88"/>
    </row>
    <row r="38" spans="1:10" s="75" customFormat="1" ht="15" customHeight="1">
      <c r="A38" s="33" t="s">
        <v>355</v>
      </c>
      <c r="B38" s="33" t="s">
        <v>356</v>
      </c>
      <c r="C38" s="86" t="s">
        <v>168</v>
      </c>
      <c r="D38" s="86"/>
      <c r="E38" s="34">
        <f>SUM(E39)</f>
        <v>39761.7</v>
      </c>
      <c r="F38" s="83">
        <f>SUM(F39)</f>
        <v>0</v>
      </c>
      <c r="G38" s="83">
        <f>SUM(G39)</f>
        <v>0</v>
      </c>
      <c r="H38" s="83">
        <f>SUM(H39)</f>
        <v>0</v>
      </c>
      <c r="I38" s="83">
        <f t="shared" si="1"/>
        <v>39761.7</v>
      </c>
      <c r="J38" s="88"/>
    </row>
    <row r="39" spans="1:10" s="75" customFormat="1" ht="16.5" customHeight="1">
      <c r="A39" s="33"/>
      <c r="B39" s="45" t="s">
        <v>357</v>
      </c>
      <c r="C39" s="89" t="s">
        <v>168</v>
      </c>
      <c r="D39" s="89" t="s">
        <v>33</v>
      </c>
      <c r="E39" s="39">
        <v>39761.7</v>
      </c>
      <c r="F39" s="90">
        <f t="shared" si="0"/>
        <v>0</v>
      </c>
      <c r="G39" s="90">
        <v>0</v>
      </c>
      <c r="H39" s="90">
        <v>0</v>
      </c>
      <c r="I39" s="90">
        <f t="shared" si="1"/>
        <v>39761.7</v>
      </c>
      <c r="J39" s="88"/>
    </row>
    <row r="40" spans="1:10" s="75" customFormat="1" ht="14.25" customHeight="1">
      <c r="A40" s="33" t="s">
        <v>358</v>
      </c>
      <c r="B40" s="33" t="s">
        <v>359</v>
      </c>
      <c r="C40" s="86" t="s">
        <v>15</v>
      </c>
      <c r="D40" s="89"/>
      <c r="E40" s="34">
        <f>SUM(E41)</f>
        <v>2843.7</v>
      </c>
      <c r="F40" s="83">
        <f t="shared" si="0"/>
        <v>0</v>
      </c>
      <c r="G40" s="83">
        <f>SUM(G41)</f>
        <v>0</v>
      </c>
      <c r="H40" s="83">
        <f>SUM(H41)</f>
        <v>0</v>
      </c>
      <c r="I40" s="83">
        <f t="shared" si="1"/>
        <v>2843.7</v>
      </c>
      <c r="J40" s="88"/>
    </row>
    <row r="41" spans="1:10" s="84" customFormat="1" ht="16.5" customHeight="1">
      <c r="A41" s="33"/>
      <c r="B41" s="75" t="s">
        <v>360</v>
      </c>
      <c r="C41" s="89" t="s">
        <v>15</v>
      </c>
      <c r="D41" s="89" t="s">
        <v>65</v>
      </c>
      <c r="E41" s="39">
        <v>2843.7</v>
      </c>
      <c r="F41" s="90">
        <f t="shared" si="0"/>
        <v>0</v>
      </c>
      <c r="G41" s="90">
        <v>0</v>
      </c>
      <c r="H41" s="90">
        <v>0</v>
      </c>
      <c r="I41" s="90">
        <f t="shared" si="1"/>
        <v>2843.7</v>
      </c>
      <c r="J41" s="88"/>
    </row>
    <row r="42" spans="1:10" s="84" customFormat="1" ht="16.5" customHeight="1">
      <c r="A42" s="33" t="s">
        <v>361</v>
      </c>
      <c r="B42" s="33" t="s">
        <v>362</v>
      </c>
      <c r="C42" s="86" t="s">
        <v>51</v>
      </c>
      <c r="D42" s="89"/>
      <c r="E42" s="34">
        <f>SUM(E43)</f>
        <v>11500.5</v>
      </c>
      <c r="F42" s="83">
        <f>SUM(G42+H42)</f>
        <v>0</v>
      </c>
      <c r="G42" s="83">
        <f>SUM(G43)</f>
        <v>0</v>
      </c>
      <c r="H42" s="83">
        <f>SUM(H43)</f>
        <v>0</v>
      </c>
      <c r="I42" s="83">
        <f t="shared" si="1"/>
        <v>11500.5</v>
      </c>
      <c r="J42" s="88"/>
    </row>
    <row r="43" spans="1:10" s="84" customFormat="1" ht="15" customHeight="1">
      <c r="A43" s="33"/>
      <c r="B43" s="45" t="s">
        <v>363</v>
      </c>
      <c r="C43" s="89" t="s">
        <v>51</v>
      </c>
      <c r="D43" s="89" t="s">
        <v>33</v>
      </c>
      <c r="E43" s="39">
        <v>11500.5</v>
      </c>
      <c r="F43" s="90">
        <f>SUM(G43+H43)</f>
        <v>0</v>
      </c>
      <c r="G43" s="90">
        <v>0</v>
      </c>
      <c r="H43" s="90">
        <v>0</v>
      </c>
      <c r="I43" s="90">
        <f t="shared" si="1"/>
        <v>11500.5</v>
      </c>
      <c r="J43" s="88"/>
    </row>
    <row r="44" spans="1:10" s="84" customFormat="1" ht="30.75" customHeight="1">
      <c r="A44" s="33" t="s">
        <v>364</v>
      </c>
      <c r="B44" s="33" t="s">
        <v>365</v>
      </c>
      <c r="C44" s="86" t="s">
        <v>100</v>
      </c>
      <c r="D44" s="86"/>
      <c r="E44" s="34">
        <f>SUM(E45)</f>
        <v>730</v>
      </c>
      <c r="F44" s="83">
        <f>SUM(F45)</f>
        <v>0</v>
      </c>
      <c r="G44" s="83">
        <f>SUM(G45)</f>
        <v>0</v>
      </c>
      <c r="H44" s="83"/>
      <c r="I44" s="83">
        <f t="shared" si="1"/>
        <v>730</v>
      </c>
      <c r="J44" s="88"/>
    </row>
    <row r="45" spans="1:10" s="84" customFormat="1" ht="32.25" customHeight="1">
      <c r="A45" s="33"/>
      <c r="B45" s="45" t="s">
        <v>366</v>
      </c>
      <c r="C45" s="89" t="s">
        <v>100</v>
      </c>
      <c r="D45" s="89" t="s">
        <v>33</v>
      </c>
      <c r="E45" s="39">
        <v>730</v>
      </c>
      <c r="F45" s="90">
        <f>SUM(G45)</f>
        <v>0</v>
      </c>
      <c r="G45" s="90">
        <v>0</v>
      </c>
      <c r="H45" s="90"/>
      <c r="I45" s="90">
        <f t="shared" si="1"/>
        <v>730</v>
      </c>
      <c r="J45" s="88"/>
    </row>
    <row r="46" spans="1:9" ht="15" customHeight="1">
      <c r="A46" s="33"/>
      <c r="B46" s="92"/>
      <c r="C46" s="93"/>
      <c r="D46" s="93"/>
      <c r="E46" s="92"/>
      <c r="F46" s="92"/>
      <c r="G46" s="92"/>
      <c r="H46" s="94"/>
      <c r="I46" s="94"/>
    </row>
    <row r="47" spans="1:9" ht="12.75">
      <c r="A47" s="95"/>
      <c r="B47" s="96"/>
      <c r="C47" s="97"/>
      <c r="D47" s="97"/>
      <c r="E47" s="98"/>
      <c r="F47" s="98"/>
      <c r="G47" s="96"/>
      <c r="H47" s="99"/>
      <c r="I47" s="99"/>
    </row>
    <row r="48" spans="1:9" s="1" customFormat="1" ht="14.25" customHeight="1">
      <c r="A48" s="100" t="s">
        <v>180</v>
      </c>
      <c r="B48" s="100"/>
      <c r="C48" s="100"/>
      <c r="D48" s="101"/>
      <c r="E48" s="102"/>
      <c r="F48" s="103"/>
      <c r="G48" s="104"/>
      <c r="H48" s="105"/>
      <c r="I48" s="105"/>
    </row>
    <row r="49" spans="1:9" s="1" customFormat="1" ht="16.5" customHeight="1">
      <c r="A49" s="106" t="s">
        <v>2</v>
      </c>
      <c r="B49" s="106"/>
      <c r="C49" s="107"/>
      <c r="D49" s="108"/>
      <c r="E49" s="105"/>
      <c r="F49" s="108"/>
      <c r="G49" s="104"/>
      <c r="H49" s="105"/>
      <c r="I49" s="105"/>
    </row>
    <row r="50" spans="1:9" s="1" customFormat="1" ht="17.25" customHeight="1">
      <c r="A50" s="109" t="s">
        <v>367</v>
      </c>
      <c r="B50" s="109"/>
      <c r="C50" s="110" t="s">
        <v>368</v>
      </c>
      <c r="D50" s="110"/>
      <c r="E50" s="110"/>
      <c r="F50" s="110"/>
      <c r="G50" s="110"/>
      <c r="H50" s="110"/>
      <c r="I50" s="110"/>
    </row>
    <row r="51" spans="1:9" s="1" customFormat="1" ht="18.75" customHeight="1">
      <c r="A51" s="111"/>
      <c r="B51" s="112"/>
      <c r="C51" s="113"/>
      <c r="D51" s="113"/>
      <c r="E51" s="113"/>
      <c r="F51" s="113"/>
      <c r="G51" s="113"/>
      <c r="H51" s="105"/>
      <c r="I51" s="105"/>
    </row>
    <row r="52" spans="1:9" s="1" customFormat="1" ht="12.75">
      <c r="A52" s="111"/>
      <c r="B52" s="112"/>
      <c r="C52" s="112"/>
      <c r="D52" s="112"/>
      <c r="E52" s="96"/>
      <c r="F52" s="104"/>
      <c r="G52" s="104"/>
      <c r="H52" s="105"/>
      <c r="I52" s="105"/>
    </row>
    <row r="53" spans="1:9" s="1" customFormat="1" ht="12.75">
      <c r="A53" s="111"/>
      <c r="B53" s="112"/>
      <c r="C53" s="112"/>
      <c r="D53" s="112"/>
      <c r="E53" s="96"/>
      <c r="F53" s="104"/>
      <c r="G53" s="104"/>
      <c r="H53" s="105"/>
      <c r="I53" s="105"/>
    </row>
    <row r="54" spans="1:9" s="1" customFormat="1" ht="12.75">
      <c r="A54" s="106"/>
      <c r="B54" s="103"/>
      <c r="C54" s="103"/>
      <c r="D54" s="103"/>
      <c r="E54" s="105"/>
      <c r="F54" s="114"/>
      <c r="G54" s="114"/>
      <c r="H54" s="105"/>
      <c r="I54" s="105"/>
    </row>
    <row r="55" spans="1:9" s="1" customFormat="1" ht="12.75">
      <c r="A55" s="106"/>
      <c r="B55" s="103"/>
      <c r="C55" s="103"/>
      <c r="D55" s="103"/>
      <c r="E55" s="105"/>
      <c r="F55" s="114"/>
      <c r="G55" s="114"/>
      <c r="H55" s="105"/>
      <c r="I55" s="105"/>
    </row>
    <row r="56" spans="1:9" s="1" customFormat="1" ht="12.75">
      <c r="A56" s="106"/>
      <c r="B56" s="103"/>
      <c r="C56" s="103"/>
      <c r="D56" s="103"/>
      <c r="E56" s="105"/>
      <c r="F56" s="114"/>
      <c r="G56" s="114"/>
      <c r="H56" s="105"/>
      <c r="I56" s="105"/>
    </row>
    <row r="57" spans="1:9" s="1" customFormat="1" ht="12.75">
      <c r="A57" s="106"/>
      <c r="B57" s="103"/>
      <c r="C57" s="103"/>
      <c r="D57" s="103"/>
      <c r="E57" s="105"/>
      <c r="F57" s="114"/>
      <c r="G57" s="114"/>
      <c r="H57" s="105"/>
      <c r="I57" s="105"/>
    </row>
    <row r="58" spans="1:9" ht="12.75">
      <c r="A58" s="115"/>
      <c r="B58" s="116"/>
      <c r="C58" s="117"/>
      <c r="D58" s="117"/>
      <c r="E58" s="115"/>
      <c r="F58" s="115"/>
      <c r="G58" s="115"/>
      <c r="H58" s="99"/>
      <c r="I58" s="99"/>
    </row>
    <row r="59" spans="1:9" ht="12.75">
      <c r="A59" s="115"/>
      <c r="B59" s="116"/>
      <c r="C59" s="117"/>
      <c r="D59" s="117"/>
      <c r="E59" s="115"/>
      <c r="F59" s="115"/>
      <c r="G59" s="115"/>
      <c r="H59" s="99"/>
      <c r="I59" s="99"/>
    </row>
    <row r="60" spans="1:9" ht="12.75">
      <c r="A60" s="115"/>
      <c r="B60" s="116"/>
      <c r="C60" s="117"/>
      <c r="D60" s="117"/>
      <c r="E60" s="115"/>
      <c r="F60" s="115"/>
      <c r="G60" s="115"/>
      <c r="H60" s="99"/>
      <c r="I60" s="99"/>
    </row>
    <row r="61" spans="1:9" ht="12.75">
      <c r="A61" s="115"/>
      <c r="B61" s="116"/>
      <c r="C61" s="117"/>
      <c r="D61" s="117"/>
      <c r="E61" s="115"/>
      <c r="F61" s="115"/>
      <c r="G61" s="115"/>
      <c r="H61" s="99"/>
      <c r="I61" s="99"/>
    </row>
    <row r="62" spans="1:9" ht="12.75">
      <c r="A62" s="115"/>
      <c r="B62" s="116"/>
      <c r="C62" s="117"/>
      <c r="D62" s="117"/>
      <c r="E62" s="115"/>
      <c r="F62" s="115"/>
      <c r="G62" s="115"/>
      <c r="H62" s="99"/>
      <c r="I62" s="99"/>
    </row>
    <row r="63" spans="1:9" ht="12.75">
      <c r="A63" s="115"/>
      <c r="B63" s="116"/>
      <c r="C63" s="117"/>
      <c r="D63" s="117"/>
      <c r="E63" s="115"/>
      <c r="F63" s="115"/>
      <c r="G63" s="115"/>
      <c r="H63" s="99"/>
      <c r="I63" s="99"/>
    </row>
    <row r="64" spans="1:9" ht="12.75">
      <c r="A64" s="115"/>
      <c r="B64" s="116"/>
      <c r="C64" s="117"/>
      <c r="D64" s="117"/>
      <c r="E64" s="115"/>
      <c r="F64" s="115"/>
      <c r="G64" s="115"/>
      <c r="H64" s="99"/>
      <c r="I64" s="99"/>
    </row>
    <row r="65" spans="1:9" ht="12.75">
      <c r="A65" s="115"/>
      <c r="B65" s="116"/>
      <c r="C65" s="117"/>
      <c r="D65" s="117"/>
      <c r="E65" s="115"/>
      <c r="F65" s="115"/>
      <c r="G65" s="115"/>
      <c r="H65" s="99"/>
      <c r="I65" s="99"/>
    </row>
    <row r="66" spans="1:9" ht="12.75">
      <c r="A66" s="115"/>
      <c r="B66" s="116"/>
      <c r="C66" s="117"/>
      <c r="D66" s="117"/>
      <c r="E66" s="115"/>
      <c r="F66" s="115"/>
      <c r="G66" s="115"/>
      <c r="H66" s="99"/>
      <c r="I66" s="99"/>
    </row>
    <row r="67" spans="1:9" ht="12.75">
      <c r="A67" s="115"/>
      <c r="B67" s="116"/>
      <c r="C67" s="117"/>
      <c r="D67" s="117"/>
      <c r="E67" s="115"/>
      <c r="F67" s="115"/>
      <c r="G67" s="115"/>
      <c r="H67" s="99"/>
      <c r="I67" s="99"/>
    </row>
    <row r="68" spans="1:9" ht="12.75">
      <c r="A68" s="115"/>
      <c r="B68" s="116"/>
      <c r="C68" s="117"/>
      <c r="D68" s="117"/>
      <c r="E68" s="115"/>
      <c r="F68" s="115"/>
      <c r="G68" s="115"/>
      <c r="H68" s="99"/>
      <c r="I68" s="99"/>
    </row>
    <row r="69" spans="1:9" ht="12.75">
      <c r="A69" s="115"/>
      <c r="B69" s="116"/>
      <c r="C69" s="117"/>
      <c r="D69" s="117"/>
      <c r="E69" s="115"/>
      <c r="F69" s="115"/>
      <c r="G69" s="115"/>
      <c r="H69" s="99"/>
      <c r="I69" s="99"/>
    </row>
    <row r="70" spans="1:9" ht="12.75">
      <c r="A70" s="115"/>
      <c r="B70" s="116"/>
      <c r="C70" s="117"/>
      <c r="D70" s="117"/>
      <c r="E70" s="115"/>
      <c r="F70" s="115"/>
      <c r="G70" s="115"/>
      <c r="H70" s="99"/>
      <c r="I70" s="99"/>
    </row>
    <row r="71" spans="1:9" ht="12.75">
      <c r="A71" s="115"/>
      <c r="B71" s="116"/>
      <c r="C71" s="117"/>
      <c r="D71" s="117"/>
      <c r="E71" s="115"/>
      <c r="F71" s="115"/>
      <c r="G71" s="115"/>
      <c r="H71" s="99"/>
      <c r="I71" s="99"/>
    </row>
    <row r="72" spans="1:9" ht="12.75">
      <c r="A72" s="115"/>
      <c r="B72" s="116"/>
      <c r="C72" s="117"/>
      <c r="D72" s="117"/>
      <c r="E72" s="115"/>
      <c r="F72" s="115"/>
      <c r="G72" s="115"/>
      <c r="H72" s="99"/>
      <c r="I72" s="99"/>
    </row>
    <row r="73" spans="1:9" ht="12.75">
      <c r="A73" s="115"/>
      <c r="B73" s="116"/>
      <c r="C73" s="117"/>
      <c r="D73" s="117"/>
      <c r="E73" s="115"/>
      <c r="F73" s="115"/>
      <c r="G73" s="115"/>
      <c r="H73" s="99"/>
      <c r="I73" s="99"/>
    </row>
    <row r="74" spans="1:9" ht="12.75">
      <c r="A74" s="115"/>
      <c r="B74" s="116"/>
      <c r="C74" s="117"/>
      <c r="D74" s="117"/>
      <c r="E74" s="115"/>
      <c r="F74" s="115"/>
      <c r="G74" s="115"/>
      <c r="H74" s="99"/>
      <c r="I74" s="99"/>
    </row>
    <row r="75" spans="1:9" ht="12.75">
      <c r="A75" s="115"/>
      <c r="B75" s="116"/>
      <c r="C75" s="117"/>
      <c r="D75" s="117"/>
      <c r="E75" s="115"/>
      <c r="F75" s="115"/>
      <c r="G75" s="115"/>
      <c r="H75" s="99"/>
      <c r="I75" s="99"/>
    </row>
    <row r="76" spans="1:9" ht="12.75">
      <c r="A76" s="115"/>
      <c r="B76" s="116"/>
      <c r="C76" s="117"/>
      <c r="D76" s="117"/>
      <c r="E76" s="115"/>
      <c r="F76" s="115"/>
      <c r="G76" s="115"/>
      <c r="H76" s="99"/>
      <c r="I76" s="99"/>
    </row>
    <row r="77" spans="1:9" ht="12.75">
      <c r="A77" s="115"/>
      <c r="B77" s="116"/>
      <c r="C77" s="117"/>
      <c r="D77" s="117"/>
      <c r="E77" s="115"/>
      <c r="F77" s="115"/>
      <c r="G77" s="115"/>
      <c r="H77" s="99"/>
      <c r="I77" s="99"/>
    </row>
    <row r="78" spans="1:9" ht="12.75">
      <c r="A78" s="115"/>
      <c r="B78" s="116"/>
      <c r="C78" s="117"/>
      <c r="D78" s="117"/>
      <c r="E78" s="115"/>
      <c r="F78" s="115"/>
      <c r="G78" s="115"/>
      <c r="H78" s="99"/>
      <c r="I78" s="99"/>
    </row>
    <row r="79" spans="1:9" ht="12.75">
      <c r="A79" s="115"/>
      <c r="B79" s="116"/>
      <c r="C79" s="117"/>
      <c r="D79" s="117"/>
      <c r="E79" s="115"/>
      <c r="F79" s="115"/>
      <c r="G79" s="115"/>
      <c r="H79" s="99"/>
      <c r="I79" s="99"/>
    </row>
    <row r="80" spans="1:9" ht="12.75">
      <c r="A80" s="115"/>
      <c r="B80" s="116"/>
      <c r="C80" s="117"/>
      <c r="D80" s="117"/>
      <c r="E80" s="115"/>
      <c r="F80" s="115"/>
      <c r="G80" s="115"/>
      <c r="H80" s="99"/>
      <c r="I80" s="99"/>
    </row>
    <row r="81" spans="1:9" ht="12.75">
      <c r="A81" s="115"/>
      <c r="B81" s="116"/>
      <c r="C81" s="117"/>
      <c r="D81" s="117"/>
      <c r="E81" s="115"/>
      <c r="F81" s="115"/>
      <c r="G81" s="115"/>
      <c r="H81" s="99"/>
      <c r="I81" s="99"/>
    </row>
    <row r="82" spans="1:9" ht="12.75">
      <c r="A82" s="115"/>
      <c r="B82" s="116"/>
      <c r="C82" s="117"/>
      <c r="D82" s="117"/>
      <c r="E82" s="115"/>
      <c r="F82" s="115"/>
      <c r="G82" s="115"/>
      <c r="H82" s="99"/>
      <c r="I82" s="99"/>
    </row>
    <row r="83" spans="1:9" ht="12.75">
      <c r="A83" s="115"/>
      <c r="B83" s="116"/>
      <c r="C83" s="117"/>
      <c r="D83" s="117"/>
      <c r="E83" s="115"/>
      <c r="F83" s="115"/>
      <c r="G83" s="115"/>
      <c r="H83" s="99"/>
      <c r="I83" s="99"/>
    </row>
    <row r="84" spans="1:9" ht="12.75">
      <c r="A84" s="115"/>
      <c r="B84" s="116"/>
      <c r="C84" s="117"/>
      <c r="D84" s="117"/>
      <c r="E84" s="115"/>
      <c r="F84" s="115"/>
      <c r="G84" s="115"/>
      <c r="H84" s="99"/>
      <c r="I84" s="99"/>
    </row>
    <row r="85" spans="1:9" ht="12.75">
      <c r="A85" s="115"/>
      <c r="B85" s="116"/>
      <c r="C85" s="117"/>
      <c r="D85" s="117"/>
      <c r="E85" s="115"/>
      <c r="F85" s="115"/>
      <c r="G85" s="115"/>
      <c r="H85" s="99"/>
      <c r="I85" s="99"/>
    </row>
    <row r="86" spans="1:9" ht="12.75">
      <c r="A86" s="115"/>
      <c r="B86" s="116"/>
      <c r="C86" s="117"/>
      <c r="D86" s="117"/>
      <c r="E86" s="115"/>
      <c r="F86" s="115"/>
      <c r="G86" s="115"/>
      <c r="H86" s="99"/>
      <c r="I86" s="99"/>
    </row>
    <row r="87" spans="1:9" ht="12.75">
      <c r="A87" s="115"/>
      <c r="B87" s="116"/>
      <c r="C87" s="117"/>
      <c r="D87" s="117"/>
      <c r="E87" s="115"/>
      <c r="F87" s="115"/>
      <c r="G87" s="115"/>
      <c r="H87" s="99"/>
      <c r="I87" s="99"/>
    </row>
    <row r="88" spans="1:9" ht="12.75">
      <c r="A88" s="115"/>
      <c r="B88" s="116"/>
      <c r="C88" s="117"/>
      <c r="D88" s="117"/>
      <c r="E88" s="115"/>
      <c r="F88" s="115"/>
      <c r="G88" s="115"/>
      <c r="H88" s="99"/>
      <c r="I88" s="99"/>
    </row>
    <row r="89" spans="1:9" ht="12.75">
      <c r="A89" s="115"/>
      <c r="B89" s="116"/>
      <c r="C89" s="117"/>
      <c r="D89" s="117"/>
      <c r="E89" s="115"/>
      <c r="F89" s="115"/>
      <c r="G89" s="115"/>
      <c r="H89" s="99"/>
      <c r="I89" s="99"/>
    </row>
    <row r="90" spans="1:9" ht="12.75">
      <c r="A90" s="115"/>
      <c r="B90" s="116"/>
      <c r="C90" s="117"/>
      <c r="D90" s="117"/>
      <c r="E90" s="115"/>
      <c r="F90" s="115"/>
      <c r="G90" s="115"/>
      <c r="H90" s="99"/>
      <c r="I90" s="99"/>
    </row>
    <row r="91" spans="1:9" ht="12.75">
      <c r="A91" s="115"/>
      <c r="B91" s="116"/>
      <c r="C91" s="117"/>
      <c r="D91" s="117"/>
      <c r="E91" s="115"/>
      <c r="F91" s="115"/>
      <c r="G91" s="115"/>
      <c r="H91" s="99"/>
      <c r="I91" s="99"/>
    </row>
    <row r="92" spans="1:9" ht="12.75">
      <c r="A92" s="115"/>
      <c r="B92" s="116"/>
      <c r="C92" s="117"/>
      <c r="D92" s="117"/>
      <c r="E92" s="115"/>
      <c r="F92" s="115"/>
      <c r="G92" s="115"/>
      <c r="H92" s="99"/>
      <c r="I92" s="99"/>
    </row>
    <row r="93" spans="1:9" ht="12.75">
      <c r="A93" s="115"/>
      <c r="B93" s="116"/>
      <c r="C93" s="117"/>
      <c r="D93" s="117"/>
      <c r="E93" s="115"/>
      <c r="F93" s="115"/>
      <c r="G93" s="115"/>
      <c r="H93" s="99"/>
      <c r="I93" s="99"/>
    </row>
    <row r="94" spans="1:9" ht="12.75">
      <c r="A94" s="115"/>
      <c r="B94" s="116"/>
      <c r="C94" s="117"/>
      <c r="D94" s="117"/>
      <c r="E94" s="115"/>
      <c r="F94" s="115"/>
      <c r="G94" s="115"/>
      <c r="H94" s="99"/>
      <c r="I94" s="99"/>
    </row>
    <row r="95" spans="1:9" ht="12.75">
      <c r="A95" s="115"/>
      <c r="B95" s="116"/>
      <c r="C95" s="117"/>
      <c r="D95" s="117"/>
      <c r="E95" s="115"/>
      <c r="F95" s="115"/>
      <c r="G95" s="115"/>
      <c r="H95" s="99"/>
      <c r="I95" s="99"/>
    </row>
    <row r="96" spans="1:9" ht="12.75">
      <c r="A96" s="115"/>
      <c r="B96" s="116"/>
      <c r="C96" s="117"/>
      <c r="D96" s="117"/>
      <c r="E96" s="115"/>
      <c r="F96" s="115"/>
      <c r="G96" s="115"/>
      <c r="H96" s="99"/>
      <c r="I96" s="99"/>
    </row>
    <row r="97" spans="1:9" ht="12.75">
      <c r="A97" s="115"/>
      <c r="B97" s="116"/>
      <c r="C97" s="117"/>
      <c r="D97" s="117"/>
      <c r="E97" s="115"/>
      <c r="F97" s="115"/>
      <c r="G97" s="115"/>
      <c r="H97" s="99"/>
      <c r="I97" s="99"/>
    </row>
    <row r="98" spans="1:9" ht="12.75">
      <c r="A98" s="115"/>
      <c r="B98" s="116"/>
      <c r="C98" s="117"/>
      <c r="D98" s="117"/>
      <c r="E98" s="115"/>
      <c r="F98" s="115"/>
      <c r="G98" s="115"/>
      <c r="H98" s="99"/>
      <c r="I98" s="99"/>
    </row>
    <row r="99" spans="1:9" ht="12.75">
      <c r="A99" s="115"/>
      <c r="B99" s="116"/>
      <c r="C99" s="117"/>
      <c r="D99" s="117"/>
      <c r="E99" s="115"/>
      <c r="F99" s="115"/>
      <c r="G99" s="115"/>
      <c r="H99" s="99"/>
      <c r="I99" s="99"/>
    </row>
    <row r="100" spans="1:9" ht="12.75">
      <c r="A100" s="115"/>
      <c r="B100" s="116"/>
      <c r="C100" s="117"/>
      <c r="D100" s="117"/>
      <c r="E100" s="115"/>
      <c r="F100" s="115"/>
      <c r="G100" s="115"/>
      <c r="H100" s="99"/>
      <c r="I100" s="99"/>
    </row>
    <row r="101" spans="1:9" ht="12.75">
      <c r="A101" s="115"/>
      <c r="B101" s="116"/>
      <c r="C101" s="117"/>
      <c r="D101" s="117"/>
      <c r="E101" s="115"/>
      <c r="F101" s="115"/>
      <c r="G101" s="115"/>
      <c r="H101" s="99"/>
      <c r="I101" s="99"/>
    </row>
    <row r="102" spans="1:9" ht="12.75">
      <c r="A102" s="115"/>
      <c r="B102" s="116"/>
      <c r="C102" s="117"/>
      <c r="D102" s="117"/>
      <c r="E102" s="115"/>
      <c r="F102" s="115"/>
      <c r="G102" s="115"/>
      <c r="H102" s="99"/>
      <c r="I102" s="99"/>
    </row>
    <row r="103" spans="1:9" ht="12.75">
      <c r="A103" s="115"/>
      <c r="B103" s="116"/>
      <c r="C103" s="117"/>
      <c r="D103" s="117"/>
      <c r="E103" s="115"/>
      <c r="F103" s="115"/>
      <c r="G103" s="115"/>
      <c r="H103" s="99"/>
      <c r="I103" s="99"/>
    </row>
    <row r="104" spans="1:9" ht="12.75">
      <c r="A104" s="115"/>
      <c r="B104" s="116"/>
      <c r="C104" s="117"/>
      <c r="D104" s="117"/>
      <c r="E104" s="115"/>
      <c r="F104" s="115"/>
      <c r="G104" s="115"/>
      <c r="H104" s="99"/>
      <c r="I104" s="99"/>
    </row>
    <row r="105" spans="1:9" ht="12.75">
      <c r="A105" s="115"/>
      <c r="B105" s="116"/>
      <c r="C105" s="117"/>
      <c r="D105" s="117"/>
      <c r="E105" s="115"/>
      <c r="F105" s="115"/>
      <c r="G105" s="115"/>
      <c r="H105" s="99"/>
      <c r="I105" s="99"/>
    </row>
    <row r="106" spans="1:9" ht="12.75">
      <c r="A106" s="115"/>
      <c r="B106" s="116"/>
      <c r="C106" s="117"/>
      <c r="D106" s="117"/>
      <c r="E106" s="115"/>
      <c r="F106" s="115"/>
      <c r="G106" s="115"/>
      <c r="H106" s="99"/>
      <c r="I106" s="99"/>
    </row>
    <row r="107" spans="1:9" ht="12.75">
      <c r="A107" s="115"/>
      <c r="B107" s="116"/>
      <c r="C107" s="117"/>
      <c r="D107" s="117"/>
      <c r="E107" s="115"/>
      <c r="F107" s="115"/>
      <c r="G107" s="115"/>
      <c r="H107" s="99"/>
      <c r="I107" s="99"/>
    </row>
    <row r="108" spans="1:9" ht="12.75">
      <c r="A108" s="115"/>
      <c r="B108" s="116"/>
      <c r="C108" s="117"/>
      <c r="D108" s="117"/>
      <c r="E108" s="115"/>
      <c r="F108" s="115"/>
      <c r="G108" s="115"/>
      <c r="H108" s="99"/>
      <c r="I108" s="99"/>
    </row>
    <row r="109" spans="1:9" ht="12.75">
      <c r="A109" s="115"/>
      <c r="B109" s="116"/>
      <c r="C109" s="117"/>
      <c r="D109" s="117"/>
      <c r="E109" s="115"/>
      <c r="F109" s="115"/>
      <c r="G109" s="115"/>
      <c r="H109" s="99"/>
      <c r="I109" s="99"/>
    </row>
    <row r="110" spans="1:9" ht="12.75">
      <c r="A110" s="115"/>
      <c r="B110" s="116"/>
      <c r="C110" s="117"/>
      <c r="D110" s="117"/>
      <c r="E110" s="115"/>
      <c r="F110" s="115"/>
      <c r="G110" s="115"/>
      <c r="H110" s="99"/>
      <c r="I110" s="99"/>
    </row>
    <row r="111" spans="1:9" ht="12.75">
      <c r="A111" s="115"/>
      <c r="B111" s="116"/>
      <c r="C111" s="117"/>
      <c r="D111" s="117"/>
      <c r="E111" s="115"/>
      <c r="F111" s="115"/>
      <c r="G111" s="115"/>
      <c r="H111" s="99"/>
      <c r="I111" s="99"/>
    </row>
    <row r="112" spans="1:9" ht="12.75">
      <c r="A112" s="115"/>
      <c r="B112" s="116"/>
      <c r="C112" s="117"/>
      <c r="D112" s="117"/>
      <c r="E112" s="115"/>
      <c r="F112" s="115"/>
      <c r="G112" s="115"/>
      <c r="H112" s="99"/>
      <c r="I112" s="99"/>
    </row>
    <row r="113" spans="1:9" ht="12.75">
      <c r="A113" s="115"/>
      <c r="B113" s="116"/>
      <c r="C113" s="117"/>
      <c r="D113" s="117"/>
      <c r="E113" s="115"/>
      <c r="F113" s="115"/>
      <c r="G113" s="115"/>
      <c r="H113" s="99"/>
      <c r="I113" s="99"/>
    </row>
    <row r="114" spans="1:9" ht="12.75">
      <c r="A114" s="115"/>
      <c r="B114" s="116"/>
      <c r="C114" s="117"/>
      <c r="D114" s="117"/>
      <c r="E114" s="115"/>
      <c r="F114" s="115"/>
      <c r="G114" s="115"/>
      <c r="H114" s="99"/>
      <c r="I114" s="99"/>
    </row>
    <row r="115" spans="1:9" ht="12.75">
      <c r="A115" s="115"/>
      <c r="B115" s="116"/>
      <c r="C115" s="117"/>
      <c r="D115" s="117"/>
      <c r="E115" s="115"/>
      <c r="F115" s="115"/>
      <c r="G115" s="115"/>
      <c r="H115" s="99"/>
      <c r="I115" s="99"/>
    </row>
    <row r="116" spans="1:9" ht="12.75">
      <c r="A116" s="115"/>
      <c r="B116" s="116"/>
      <c r="C116" s="117"/>
      <c r="D116" s="117"/>
      <c r="E116" s="115"/>
      <c r="F116" s="115"/>
      <c r="G116" s="115"/>
      <c r="H116" s="99"/>
      <c r="I116" s="99"/>
    </row>
    <row r="117" spans="1:9" ht="12.75">
      <c r="A117" s="115"/>
      <c r="B117" s="116"/>
      <c r="C117" s="117"/>
      <c r="D117" s="117"/>
      <c r="E117" s="115"/>
      <c r="F117" s="115"/>
      <c r="G117" s="115"/>
      <c r="H117" s="99"/>
      <c r="I117" s="99"/>
    </row>
    <row r="118" spans="1:9" ht="12.75">
      <c r="A118" s="115"/>
      <c r="B118" s="116"/>
      <c r="C118" s="117"/>
      <c r="D118" s="117"/>
      <c r="E118" s="115"/>
      <c r="F118" s="115"/>
      <c r="G118" s="115"/>
      <c r="H118" s="99"/>
      <c r="I118" s="99"/>
    </row>
    <row r="119" spans="1:9" ht="12.75">
      <c r="A119" s="99"/>
      <c r="B119" s="118"/>
      <c r="C119" s="119"/>
      <c r="D119" s="119"/>
      <c r="E119" s="99"/>
      <c r="F119" s="99"/>
      <c r="G119" s="99"/>
      <c r="H119" s="99"/>
      <c r="I119" s="99"/>
    </row>
    <row r="120" spans="1:9" ht="12.75">
      <c r="A120" s="99"/>
      <c r="B120" s="118"/>
      <c r="C120" s="119"/>
      <c r="D120" s="119"/>
      <c r="E120" s="99"/>
      <c r="F120" s="99"/>
      <c r="G120" s="99"/>
      <c r="H120" s="99"/>
      <c r="I120" s="99"/>
    </row>
    <row r="121" spans="1:9" ht="12.75">
      <c r="A121" s="99"/>
      <c r="B121" s="118"/>
      <c r="C121" s="119"/>
      <c r="D121" s="119"/>
      <c r="E121" s="99"/>
      <c r="F121" s="99"/>
      <c r="G121" s="99"/>
      <c r="H121" s="99"/>
      <c r="I121" s="99"/>
    </row>
    <row r="122" spans="1:9" ht="12.75">
      <c r="A122" s="99"/>
      <c r="B122" s="118"/>
      <c r="C122" s="119"/>
      <c r="D122" s="119"/>
      <c r="E122" s="99"/>
      <c r="F122" s="99"/>
      <c r="G122" s="99"/>
      <c r="H122" s="99"/>
      <c r="I122" s="99"/>
    </row>
    <row r="123" spans="1:9" ht="12.75">
      <c r="A123" s="99"/>
      <c r="B123" s="118"/>
      <c r="C123" s="119"/>
      <c r="D123" s="119"/>
      <c r="E123" s="99"/>
      <c r="F123" s="99"/>
      <c r="G123" s="99"/>
      <c r="H123" s="99"/>
      <c r="I123" s="99"/>
    </row>
    <row r="124" spans="1:9" ht="12.75">
      <c r="A124" s="99"/>
      <c r="B124" s="118"/>
      <c r="C124" s="119"/>
      <c r="D124" s="119"/>
      <c r="E124" s="99"/>
      <c r="F124" s="99"/>
      <c r="G124" s="99"/>
      <c r="H124" s="99"/>
      <c r="I124" s="99"/>
    </row>
    <row r="125" spans="1:9" ht="12.75">
      <c r="A125" s="99"/>
      <c r="B125" s="118"/>
      <c r="C125" s="119"/>
      <c r="D125" s="119"/>
      <c r="E125" s="99"/>
      <c r="F125" s="99"/>
      <c r="G125" s="99"/>
      <c r="H125" s="99"/>
      <c r="I125" s="99"/>
    </row>
    <row r="126" spans="1:9" ht="12.75">
      <c r="A126" s="99"/>
      <c r="B126" s="118"/>
      <c r="C126" s="119"/>
      <c r="D126" s="119"/>
      <c r="E126" s="99"/>
      <c r="F126" s="99"/>
      <c r="G126" s="99"/>
      <c r="H126" s="99"/>
      <c r="I126" s="99"/>
    </row>
    <row r="127" spans="1:9" ht="12.75">
      <c r="A127" s="99"/>
      <c r="B127" s="118"/>
      <c r="C127" s="119"/>
      <c r="D127" s="119"/>
      <c r="E127" s="99"/>
      <c r="F127" s="99"/>
      <c r="G127" s="99"/>
      <c r="H127" s="99"/>
      <c r="I127" s="99"/>
    </row>
    <row r="128" spans="1:9" ht="12.75">
      <c r="A128" s="99"/>
      <c r="B128" s="118"/>
      <c r="C128" s="119"/>
      <c r="D128" s="119"/>
      <c r="E128" s="99"/>
      <c r="F128" s="99"/>
      <c r="G128" s="99"/>
      <c r="H128" s="99"/>
      <c r="I128" s="99"/>
    </row>
    <row r="129" spans="1:9" ht="12.75">
      <c r="A129" s="99"/>
      <c r="B129" s="118"/>
      <c r="C129" s="119"/>
      <c r="D129" s="119"/>
      <c r="E129" s="99"/>
      <c r="F129" s="99"/>
      <c r="G129" s="99"/>
      <c r="H129" s="99"/>
      <c r="I129" s="99"/>
    </row>
    <row r="130" spans="1:9" ht="12.75">
      <c r="A130" s="99"/>
      <c r="B130" s="118"/>
      <c r="C130" s="119"/>
      <c r="D130" s="119"/>
      <c r="E130" s="99"/>
      <c r="F130" s="99"/>
      <c r="G130" s="99"/>
      <c r="H130" s="99"/>
      <c r="I130" s="99"/>
    </row>
    <row r="131" spans="1:9" ht="12.75">
      <c r="A131" s="99"/>
      <c r="B131" s="118"/>
      <c r="C131" s="119"/>
      <c r="D131" s="119"/>
      <c r="E131" s="99"/>
      <c r="F131" s="99"/>
      <c r="G131" s="99"/>
      <c r="H131" s="99"/>
      <c r="I131" s="99"/>
    </row>
    <row r="132" spans="1:9" ht="12.75">
      <c r="A132" s="99"/>
      <c r="B132" s="118"/>
      <c r="C132" s="119"/>
      <c r="D132" s="119"/>
      <c r="E132" s="99"/>
      <c r="F132" s="99"/>
      <c r="G132" s="99"/>
      <c r="H132" s="99"/>
      <c r="I132" s="99"/>
    </row>
    <row r="133" spans="1:9" ht="12.75">
      <c r="A133" s="99"/>
      <c r="B133" s="118"/>
      <c r="C133" s="119"/>
      <c r="D133" s="119"/>
      <c r="E133" s="99"/>
      <c r="F133" s="99"/>
      <c r="G133" s="99"/>
      <c r="H133" s="99"/>
      <c r="I133" s="99"/>
    </row>
    <row r="134" spans="1:9" ht="12.75">
      <c r="A134" s="99"/>
      <c r="B134" s="118"/>
      <c r="C134" s="119"/>
      <c r="D134" s="119"/>
      <c r="E134" s="99"/>
      <c r="F134" s="99"/>
      <c r="G134" s="99"/>
      <c r="H134" s="99"/>
      <c r="I134" s="99"/>
    </row>
    <row r="135" spans="1:9" ht="12.75">
      <c r="A135" s="99"/>
      <c r="B135" s="118"/>
      <c r="C135" s="119"/>
      <c r="D135" s="119"/>
      <c r="E135" s="99"/>
      <c r="F135" s="99"/>
      <c r="G135" s="99"/>
      <c r="H135" s="99"/>
      <c r="I135" s="99"/>
    </row>
    <row r="136" spans="1:9" ht="12.75">
      <c r="A136" s="99"/>
      <c r="B136" s="118"/>
      <c r="C136" s="119"/>
      <c r="D136" s="119"/>
      <c r="E136" s="99"/>
      <c r="F136" s="99"/>
      <c r="G136" s="99"/>
      <c r="H136" s="99"/>
      <c r="I136" s="99"/>
    </row>
    <row r="137" spans="1:9" ht="12.75">
      <c r="A137" s="99"/>
      <c r="B137" s="118"/>
      <c r="C137" s="119"/>
      <c r="D137" s="119"/>
      <c r="E137" s="99"/>
      <c r="F137" s="99"/>
      <c r="G137" s="99"/>
      <c r="H137" s="99"/>
      <c r="I137" s="99"/>
    </row>
    <row r="138" spans="1:9" ht="12.75">
      <c r="A138" s="99"/>
      <c r="B138" s="118"/>
      <c r="C138" s="119"/>
      <c r="D138" s="119"/>
      <c r="E138" s="99"/>
      <c r="F138" s="99"/>
      <c r="G138" s="99"/>
      <c r="H138" s="99"/>
      <c r="I138" s="99"/>
    </row>
    <row r="139" spans="1:9" ht="12.75">
      <c r="A139" s="99"/>
      <c r="B139" s="118"/>
      <c r="C139" s="119"/>
      <c r="D139" s="119"/>
      <c r="E139" s="99"/>
      <c r="F139" s="99"/>
      <c r="G139" s="99"/>
      <c r="H139" s="99"/>
      <c r="I139" s="99"/>
    </row>
    <row r="140" spans="1:9" ht="12.75">
      <c r="A140" s="99"/>
      <c r="B140" s="118"/>
      <c r="C140" s="119"/>
      <c r="D140" s="119"/>
      <c r="E140" s="99"/>
      <c r="F140" s="99"/>
      <c r="G140" s="99"/>
      <c r="H140" s="99"/>
      <c r="I140" s="99"/>
    </row>
    <row r="141" spans="1:9" ht="12.75">
      <c r="A141" s="99"/>
      <c r="B141" s="118"/>
      <c r="C141" s="119"/>
      <c r="D141" s="119"/>
      <c r="E141" s="99"/>
      <c r="F141" s="99"/>
      <c r="G141" s="99"/>
      <c r="H141" s="99"/>
      <c r="I141" s="99"/>
    </row>
    <row r="142" spans="1:9" ht="12.75">
      <c r="A142" s="99"/>
      <c r="B142" s="118"/>
      <c r="C142" s="119"/>
      <c r="D142" s="119"/>
      <c r="E142" s="99"/>
      <c r="F142" s="99"/>
      <c r="G142" s="99"/>
      <c r="H142" s="99"/>
      <c r="I142" s="99"/>
    </row>
    <row r="143" spans="1:9" ht="12.75">
      <c r="A143" s="99"/>
      <c r="B143" s="118"/>
      <c r="C143" s="119"/>
      <c r="D143" s="119"/>
      <c r="E143" s="99"/>
      <c r="F143" s="99"/>
      <c r="G143" s="99"/>
      <c r="H143" s="99"/>
      <c r="I143" s="99"/>
    </row>
    <row r="144" spans="1:9" ht="12.75">
      <c r="A144" s="99"/>
      <c r="B144" s="118"/>
      <c r="C144" s="119"/>
      <c r="D144" s="119"/>
      <c r="E144" s="99"/>
      <c r="F144" s="99"/>
      <c r="G144" s="99"/>
      <c r="H144" s="99"/>
      <c r="I144" s="99"/>
    </row>
    <row r="145" spans="1:9" ht="12.75">
      <c r="A145" s="99"/>
      <c r="B145" s="118"/>
      <c r="C145" s="119"/>
      <c r="D145" s="119"/>
      <c r="E145" s="99"/>
      <c r="F145" s="99"/>
      <c r="G145" s="99"/>
      <c r="H145" s="99"/>
      <c r="I145" s="99"/>
    </row>
    <row r="146" spans="1:9" ht="12.75">
      <c r="A146" s="99"/>
      <c r="B146" s="118"/>
      <c r="C146" s="119"/>
      <c r="D146" s="119"/>
      <c r="E146" s="99"/>
      <c r="F146" s="99"/>
      <c r="G146" s="99"/>
      <c r="H146" s="99"/>
      <c r="I146" s="99"/>
    </row>
    <row r="147" spans="1:9" ht="12.75">
      <c r="A147" s="99"/>
      <c r="B147" s="118"/>
      <c r="C147" s="119"/>
      <c r="D147" s="119"/>
      <c r="E147" s="99"/>
      <c r="F147" s="99"/>
      <c r="G147" s="99"/>
      <c r="H147" s="99"/>
      <c r="I147" s="99"/>
    </row>
    <row r="148" spans="1:9" ht="12.75">
      <c r="A148" s="99"/>
      <c r="B148" s="118"/>
      <c r="C148" s="119"/>
      <c r="D148" s="119"/>
      <c r="E148" s="99"/>
      <c r="F148" s="99"/>
      <c r="G148" s="99"/>
      <c r="H148" s="99"/>
      <c r="I148" s="99"/>
    </row>
    <row r="149" spans="1:9" ht="12.75">
      <c r="A149" s="99"/>
      <c r="B149" s="118"/>
      <c r="C149" s="119"/>
      <c r="D149" s="119"/>
      <c r="E149" s="99"/>
      <c r="F149" s="99"/>
      <c r="G149" s="99"/>
      <c r="H149" s="99"/>
      <c r="I149" s="99"/>
    </row>
    <row r="150" spans="1:9" ht="12.75">
      <c r="A150" s="99"/>
      <c r="B150" s="118"/>
      <c r="C150" s="119"/>
      <c r="D150" s="119"/>
      <c r="E150" s="99"/>
      <c r="F150" s="99"/>
      <c r="G150" s="99"/>
      <c r="H150" s="99"/>
      <c r="I150" s="99"/>
    </row>
    <row r="151" spans="1:9" ht="12.75">
      <c r="A151" s="99"/>
      <c r="B151" s="118"/>
      <c r="C151" s="119"/>
      <c r="D151" s="119"/>
      <c r="E151" s="99"/>
      <c r="F151" s="99"/>
      <c r="G151" s="99"/>
      <c r="H151" s="99"/>
      <c r="I151" s="99"/>
    </row>
    <row r="152" spans="1:9" ht="12.75">
      <c r="A152" s="99"/>
      <c r="B152" s="118"/>
      <c r="C152" s="119"/>
      <c r="D152" s="119"/>
      <c r="E152" s="99"/>
      <c r="F152" s="99"/>
      <c r="G152" s="99"/>
      <c r="H152" s="99"/>
      <c r="I152" s="99"/>
    </row>
    <row r="153" spans="1:9" ht="12.75">
      <c r="A153" s="99"/>
      <c r="B153" s="118"/>
      <c r="C153" s="119"/>
      <c r="D153" s="119"/>
      <c r="E153" s="99"/>
      <c r="F153" s="99"/>
      <c r="G153" s="99"/>
      <c r="H153" s="99"/>
      <c r="I153" s="99"/>
    </row>
    <row r="154" spans="1:9" ht="12.75">
      <c r="A154" s="99"/>
      <c r="B154" s="118"/>
      <c r="C154" s="119"/>
      <c r="D154" s="119"/>
      <c r="E154" s="99"/>
      <c r="F154" s="99"/>
      <c r="G154" s="99"/>
      <c r="H154" s="99"/>
      <c r="I154" s="99"/>
    </row>
    <row r="155" spans="1:9" ht="12.75">
      <c r="A155" s="99"/>
      <c r="B155" s="118"/>
      <c r="C155" s="119"/>
      <c r="D155" s="119"/>
      <c r="E155" s="99"/>
      <c r="F155" s="99"/>
      <c r="G155" s="99"/>
      <c r="H155" s="99"/>
      <c r="I155" s="99"/>
    </row>
    <row r="156" spans="1:9" ht="12.75">
      <c r="A156" s="99"/>
      <c r="B156" s="118"/>
      <c r="C156" s="119"/>
      <c r="D156" s="119"/>
      <c r="E156" s="99"/>
      <c r="F156" s="99"/>
      <c r="G156" s="99"/>
      <c r="H156" s="99"/>
      <c r="I156" s="99"/>
    </row>
    <row r="157" spans="1:9" ht="12.75">
      <c r="A157" s="99"/>
      <c r="B157" s="118"/>
      <c r="C157" s="119"/>
      <c r="D157" s="119"/>
      <c r="E157" s="99"/>
      <c r="F157" s="99"/>
      <c r="G157" s="99"/>
      <c r="H157" s="99"/>
      <c r="I157" s="99"/>
    </row>
    <row r="158" spans="1:9" ht="12.75">
      <c r="A158" s="99"/>
      <c r="B158" s="118"/>
      <c r="C158" s="119"/>
      <c r="D158" s="119"/>
      <c r="E158" s="99"/>
      <c r="F158" s="99"/>
      <c r="G158" s="99"/>
      <c r="H158" s="99"/>
      <c r="I158" s="99"/>
    </row>
    <row r="159" spans="1:9" ht="12.75">
      <c r="A159" s="99"/>
      <c r="B159" s="118"/>
      <c r="C159" s="119"/>
      <c r="D159" s="119"/>
      <c r="E159" s="99"/>
      <c r="F159" s="99"/>
      <c r="G159" s="99"/>
      <c r="H159" s="99"/>
      <c r="I159" s="99"/>
    </row>
    <row r="160" spans="1:9" ht="12.75">
      <c r="A160" s="99"/>
      <c r="B160" s="118"/>
      <c r="C160" s="119"/>
      <c r="D160" s="119"/>
      <c r="E160" s="99"/>
      <c r="F160" s="99"/>
      <c r="G160" s="99"/>
      <c r="H160" s="99"/>
      <c r="I160" s="99"/>
    </row>
    <row r="161" spans="1:9" ht="12.75">
      <c r="A161" s="99"/>
      <c r="B161" s="118"/>
      <c r="C161" s="119"/>
      <c r="D161" s="119"/>
      <c r="E161" s="99"/>
      <c r="F161" s="99"/>
      <c r="G161" s="99"/>
      <c r="H161" s="99"/>
      <c r="I161" s="99"/>
    </row>
    <row r="162" spans="1:9" ht="12.75">
      <c r="A162" s="99"/>
      <c r="B162" s="118"/>
      <c r="C162" s="119"/>
      <c r="D162" s="119"/>
      <c r="E162" s="99"/>
      <c r="F162" s="99"/>
      <c r="G162" s="99"/>
      <c r="H162" s="99"/>
      <c r="I162" s="99"/>
    </row>
    <row r="163" spans="1:9" ht="12.75">
      <c r="A163" s="99"/>
      <c r="B163" s="118"/>
      <c r="C163" s="119"/>
      <c r="D163" s="119"/>
      <c r="E163" s="99"/>
      <c r="F163" s="99"/>
      <c r="G163" s="99"/>
      <c r="H163" s="99"/>
      <c r="I163" s="99"/>
    </row>
    <row r="164" spans="1:9" ht="12.75">
      <c r="A164" s="99"/>
      <c r="B164" s="118"/>
      <c r="C164" s="119"/>
      <c r="D164" s="119"/>
      <c r="E164" s="99"/>
      <c r="F164" s="99"/>
      <c r="G164" s="99"/>
      <c r="H164" s="99"/>
      <c r="I164" s="99"/>
    </row>
    <row r="165" spans="1:9" ht="12.75">
      <c r="A165" s="99"/>
      <c r="B165" s="118"/>
      <c r="C165" s="119"/>
      <c r="D165" s="119"/>
      <c r="E165" s="99"/>
      <c r="F165" s="99"/>
      <c r="G165" s="99"/>
      <c r="H165" s="99"/>
      <c r="I165" s="99"/>
    </row>
    <row r="166" spans="1:9" ht="12.75">
      <c r="A166" s="99"/>
      <c r="B166" s="118"/>
      <c r="C166" s="119"/>
      <c r="D166" s="119"/>
      <c r="E166" s="99"/>
      <c r="F166" s="99"/>
      <c r="G166" s="99"/>
      <c r="H166" s="99"/>
      <c r="I166" s="99"/>
    </row>
    <row r="167" spans="1:9" ht="12.75">
      <c r="A167" s="99"/>
      <c r="B167" s="118"/>
      <c r="C167" s="119"/>
      <c r="D167" s="119"/>
      <c r="E167" s="99"/>
      <c r="F167" s="99"/>
      <c r="G167" s="99"/>
      <c r="H167" s="99"/>
      <c r="I167" s="99"/>
    </row>
    <row r="168" spans="1:9" ht="12.75">
      <c r="A168" s="99"/>
      <c r="B168" s="118"/>
      <c r="C168" s="119"/>
      <c r="D168" s="119"/>
      <c r="E168" s="99"/>
      <c r="F168" s="99"/>
      <c r="G168" s="99"/>
      <c r="H168" s="99"/>
      <c r="I168" s="99"/>
    </row>
    <row r="169" spans="1:9" ht="12.75">
      <c r="A169" s="99"/>
      <c r="B169" s="118"/>
      <c r="C169" s="119"/>
      <c r="D169" s="119"/>
      <c r="E169" s="99"/>
      <c r="F169" s="99"/>
      <c r="G169" s="99"/>
      <c r="H169" s="99"/>
      <c r="I169" s="99"/>
    </row>
    <row r="170" spans="1:9" ht="12.75">
      <c r="A170" s="99"/>
      <c r="B170" s="118"/>
      <c r="C170" s="119"/>
      <c r="D170" s="119"/>
      <c r="E170" s="99"/>
      <c r="F170" s="99"/>
      <c r="G170" s="99"/>
      <c r="H170" s="99"/>
      <c r="I170" s="99"/>
    </row>
    <row r="171" spans="1:9" ht="12.75">
      <c r="A171" s="99"/>
      <c r="B171" s="118"/>
      <c r="C171" s="119"/>
      <c r="D171" s="119"/>
      <c r="E171" s="99"/>
      <c r="F171" s="99"/>
      <c r="G171" s="99"/>
      <c r="H171" s="99"/>
      <c r="I171" s="99"/>
    </row>
    <row r="172" spans="1:9" ht="12.75">
      <c r="A172" s="99"/>
      <c r="B172" s="118"/>
      <c r="C172" s="119"/>
      <c r="D172" s="119"/>
      <c r="E172" s="99"/>
      <c r="F172" s="99"/>
      <c r="G172" s="99"/>
      <c r="H172" s="99"/>
      <c r="I172" s="99"/>
    </row>
    <row r="173" spans="1:9" ht="12.75">
      <c r="A173" s="99"/>
      <c r="B173" s="118"/>
      <c r="C173" s="119"/>
      <c r="D173" s="119"/>
      <c r="E173" s="99"/>
      <c r="F173" s="99"/>
      <c r="G173" s="99"/>
      <c r="H173" s="99"/>
      <c r="I173" s="99"/>
    </row>
    <row r="174" spans="1:9" ht="12.75">
      <c r="A174" s="99"/>
      <c r="B174" s="118"/>
      <c r="C174" s="119"/>
      <c r="D174" s="119"/>
      <c r="E174" s="99"/>
      <c r="F174" s="99"/>
      <c r="G174" s="99"/>
      <c r="H174" s="99"/>
      <c r="I174" s="99"/>
    </row>
    <row r="175" spans="1:9" ht="12.75">
      <c r="A175" s="99"/>
      <c r="B175" s="118"/>
      <c r="C175" s="119"/>
      <c r="D175" s="119"/>
      <c r="E175" s="99"/>
      <c r="F175" s="99"/>
      <c r="G175" s="99"/>
      <c r="H175" s="99"/>
      <c r="I175" s="99"/>
    </row>
    <row r="176" spans="1:9" ht="12.75">
      <c r="A176" s="99"/>
      <c r="B176" s="118"/>
      <c r="C176" s="119"/>
      <c r="D176" s="119"/>
      <c r="E176" s="99"/>
      <c r="F176" s="99"/>
      <c r="G176" s="99"/>
      <c r="H176" s="99"/>
      <c r="I176" s="99"/>
    </row>
    <row r="177" spans="1:9" ht="12.75">
      <c r="A177" s="99"/>
      <c r="B177" s="118"/>
      <c r="C177" s="119"/>
      <c r="D177" s="119"/>
      <c r="E177" s="99"/>
      <c r="F177" s="99"/>
      <c r="G177" s="99"/>
      <c r="H177" s="99"/>
      <c r="I177" s="99"/>
    </row>
    <row r="178" spans="1:9" ht="12.75">
      <c r="A178" s="99"/>
      <c r="B178" s="118"/>
      <c r="C178" s="119"/>
      <c r="D178" s="119"/>
      <c r="E178" s="99"/>
      <c r="F178" s="99"/>
      <c r="G178" s="99"/>
      <c r="H178" s="99"/>
      <c r="I178" s="99"/>
    </row>
  </sheetData>
  <sheetProtection selectLockedCells="1" selectUnlockedCells="1"/>
  <mergeCells count="11">
    <mergeCell ref="B2:I2"/>
    <mergeCell ref="B3:I3"/>
    <mergeCell ref="B4:I4"/>
    <mergeCell ref="B5:I5"/>
    <mergeCell ref="B6:I6"/>
    <mergeCell ref="A8:I8"/>
    <mergeCell ref="D10:I10"/>
    <mergeCell ref="A48:C48"/>
    <mergeCell ref="A49:B49"/>
    <mergeCell ref="C50:I50"/>
    <mergeCell ref="C51:G51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4"/>
  <sheetViews>
    <sheetView workbookViewId="0" topLeftCell="A1">
      <selection activeCell="E79" sqref="E79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11.375" style="0" customWidth="1"/>
    <col min="4" max="4" width="5.375" style="0" customWidth="1"/>
    <col min="5" max="8" width="0" style="0" hidden="1" customWidth="1"/>
    <col min="9" max="9" width="12.75390625" style="0" customWidth="1"/>
  </cols>
  <sheetData>
    <row r="1" spans="1:9" ht="12.75" customHeight="1">
      <c r="A1" s="75"/>
      <c r="B1" s="76" t="s">
        <v>369</v>
      </c>
      <c r="C1" s="76"/>
      <c r="D1" s="76"/>
      <c r="E1" s="76"/>
      <c r="F1" s="76"/>
      <c r="G1" s="76"/>
      <c r="H1" s="76"/>
      <c r="I1" s="76"/>
    </row>
    <row r="2" spans="1:9" ht="12.75">
      <c r="A2" s="75"/>
      <c r="B2" s="4" t="s">
        <v>1</v>
      </c>
      <c r="C2" s="4"/>
      <c r="D2" s="4"/>
      <c r="E2" s="4"/>
      <c r="F2" s="4"/>
      <c r="G2" s="4"/>
      <c r="H2" s="4"/>
      <c r="I2" s="4"/>
    </row>
    <row r="3" spans="1:9" ht="12.75">
      <c r="A3" s="75"/>
      <c r="B3" s="4" t="s">
        <v>2</v>
      </c>
      <c r="C3" s="4"/>
      <c r="D3" s="4"/>
      <c r="E3" s="4"/>
      <c r="F3" s="4"/>
      <c r="G3" s="4"/>
      <c r="H3" s="4"/>
      <c r="I3" s="4"/>
    </row>
    <row r="4" spans="1:9" ht="12.75">
      <c r="A4" s="75"/>
      <c r="B4" s="4" t="s">
        <v>3</v>
      </c>
      <c r="C4" s="4"/>
      <c r="D4" s="4"/>
      <c r="E4" s="4"/>
      <c r="F4" s="4"/>
      <c r="G4" s="4"/>
      <c r="H4" s="4"/>
      <c r="I4" s="4"/>
    </row>
    <row r="5" spans="1:9" ht="12.75">
      <c r="A5" s="75"/>
      <c r="B5" s="4" t="s">
        <v>4</v>
      </c>
      <c r="C5" s="4"/>
      <c r="D5" s="4"/>
      <c r="E5" s="4"/>
      <c r="F5" s="4"/>
      <c r="G5" s="4"/>
      <c r="H5" s="4"/>
      <c r="I5" s="4"/>
    </row>
    <row r="6" spans="1:9" ht="7.5" customHeight="1">
      <c r="A6" s="75"/>
      <c r="B6" s="53"/>
      <c r="C6" s="53"/>
      <c r="D6" s="53"/>
      <c r="E6" s="53"/>
      <c r="F6" s="53"/>
      <c r="G6" s="53"/>
      <c r="H6" s="53"/>
      <c r="I6" s="53"/>
    </row>
    <row r="7" spans="1:34" ht="80.25" customHeight="1">
      <c r="A7" s="78" t="s">
        <v>370</v>
      </c>
      <c r="B7" s="78"/>
      <c r="C7" s="78"/>
      <c r="D7" s="78"/>
      <c r="E7" s="78"/>
      <c r="F7" s="78"/>
      <c r="G7" s="78"/>
      <c r="H7" s="78"/>
      <c r="I7" s="78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</row>
    <row r="8" spans="1:9" ht="6.75" customHeight="1">
      <c r="A8" s="120"/>
      <c r="B8" s="120"/>
      <c r="C8" s="120"/>
      <c r="D8" s="120"/>
      <c r="E8" s="120"/>
      <c r="F8" s="120"/>
      <c r="G8" s="120"/>
      <c r="H8" s="120"/>
      <c r="I8" s="120"/>
    </row>
    <row r="9" spans="1:9" ht="0.75" customHeight="1">
      <c r="A9" s="121"/>
      <c r="B9" s="121"/>
      <c r="C9" s="121"/>
      <c r="D9" s="121"/>
      <c r="E9" s="121"/>
      <c r="F9" s="121"/>
      <c r="G9" s="121"/>
      <c r="H9" s="121"/>
      <c r="I9" s="121"/>
    </row>
    <row r="10" spans="1:9" ht="15.75" customHeight="1">
      <c r="A10" s="75"/>
      <c r="B10" s="75"/>
      <c r="C10" s="81" t="s">
        <v>185</v>
      </c>
      <c r="D10" s="81"/>
      <c r="E10" s="81"/>
      <c r="F10" s="81"/>
      <c r="G10" s="81"/>
      <c r="H10" s="81"/>
      <c r="I10" s="81"/>
    </row>
    <row r="11" spans="1:9" ht="28.5" customHeight="1">
      <c r="A11" s="8" t="s">
        <v>316</v>
      </c>
      <c r="B11" s="8" t="s">
        <v>317</v>
      </c>
      <c r="C11" s="8" t="s">
        <v>371</v>
      </c>
      <c r="D11" s="8" t="s">
        <v>372</v>
      </c>
      <c r="E11" s="8" t="s">
        <v>373</v>
      </c>
      <c r="F11" s="8" t="s">
        <v>374</v>
      </c>
      <c r="G11" s="8" t="s">
        <v>375</v>
      </c>
      <c r="H11" s="8" t="s">
        <v>376</v>
      </c>
      <c r="I11" s="8" t="s">
        <v>189</v>
      </c>
    </row>
    <row r="12" spans="1:9" ht="15" customHeight="1">
      <c r="A12" s="33"/>
      <c r="B12" s="33" t="s">
        <v>377</v>
      </c>
      <c r="C12" s="57"/>
      <c r="D12" s="57"/>
      <c r="E12" s="34">
        <f>SUM(E14+E18+E30+E45+E49+E57+E79+E91+E95+E102+E113+E127+E137+E141+E152+E159+E166+E172)</f>
        <v>168228.40000000002</v>
      </c>
      <c r="F12" s="34">
        <f>SUM(F14+F18+F30+F45+F49+F57+F79+F91+F95+F102+F113+F127+F137+F141+F152+F159+F166+F172)</f>
        <v>0</v>
      </c>
      <c r="G12" s="34">
        <f>SUM(G14+G18+G30+G45+G49+G57+G79+G91+G95+G102+G113+G127+G137+G141+G152+G159+G166+G172)</f>
        <v>0</v>
      </c>
      <c r="H12" s="34">
        <f>SUM(H14+H18+H30+H45+H49+H57+H79+H91+H95+H102+H113+H127+H137+H141+H152+H159+H166+H172)</f>
        <v>0</v>
      </c>
      <c r="I12" s="34">
        <f>SUM(I14+I18+I30+I45+I49+I57+I79+I91+I95+I102+I113+I127+I137+I141+I152+I159+I166+I172)</f>
        <v>168228.40000000002</v>
      </c>
    </row>
    <row r="13" spans="1:9" ht="7.5" customHeight="1">
      <c r="A13" s="33"/>
      <c r="B13" s="45"/>
      <c r="C13" s="57"/>
      <c r="D13" s="57"/>
      <c r="E13" s="34"/>
      <c r="F13" s="83"/>
      <c r="G13" s="83"/>
      <c r="H13" s="83"/>
      <c r="I13" s="83"/>
    </row>
    <row r="14" spans="1:9" ht="47.25" customHeight="1">
      <c r="A14" s="57">
        <v>1</v>
      </c>
      <c r="B14" s="33" t="s">
        <v>378</v>
      </c>
      <c r="C14" s="86" t="s">
        <v>379</v>
      </c>
      <c r="D14" s="86"/>
      <c r="E14" s="34">
        <f>E15</f>
        <v>1182.2</v>
      </c>
      <c r="F14" s="83">
        <f aca="true" t="shared" si="0" ref="F14:F23">SUM(G14+H14)</f>
        <v>0</v>
      </c>
      <c r="G14" s="83">
        <f>SUM(G15)</f>
        <v>0</v>
      </c>
      <c r="H14" s="83"/>
      <c r="I14" s="83">
        <f aca="true" t="shared" si="1" ref="I14:I23">SUM(E14+F14)</f>
        <v>1182.2</v>
      </c>
    </row>
    <row r="15" spans="1:9" ht="31.5" customHeight="1">
      <c r="A15" s="63"/>
      <c r="B15" s="45" t="s">
        <v>380</v>
      </c>
      <c r="C15" s="89" t="s">
        <v>381</v>
      </c>
      <c r="D15" s="89"/>
      <c r="E15" s="39">
        <f>SUM(E17)</f>
        <v>1182.2</v>
      </c>
      <c r="F15" s="90">
        <f t="shared" si="0"/>
        <v>0</v>
      </c>
      <c r="G15" s="90">
        <f>SUM(G17)</f>
        <v>0</v>
      </c>
      <c r="H15" s="90"/>
      <c r="I15" s="90">
        <f t="shared" si="1"/>
        <v>1182.2</v>
      </c>
    </row>
    <row r="16" spans="1:9" ht="12.75">
      <c r="A16" s="63"/>
      <c r="B16" s="45" t="s">
        <v>382</v>
      </c>
      <c r="C16" s="89" t="s">
        <v>383</v>
      </c>
      <c r="D16" s="89"/>
      <c r="E16" s="39">
        <f>SUM(E15)</f>
        <v>1182.2</v>
      </c>
      <c r="F16" s="39">
        <f>SUM(F15)</f>
        <v>0</v>
      </c>
      <c r="G16" s="39">
        <f>SUM(G15)</f>
        <v>0</v>
      </c>
      <c r="H16" s="39">
        <f>SUM(H15)</f>
        <v>0</v>
      </c>
      <c r="I16" s="39">
        <f>SUM(I15)</f>
        <v>1182.2</v>
      </c>
    </row>
    <row r="17" spans="1:9" ht="78.75" customHeight="1">
      <c r="A17" s="63"/>
      <c r="B17" s="45" t="s">
        <v>384</v>
      </c>
      <c r="C17" s="89" t="s">
        <v>383</v>
      </c>
      <c r="D17" s="89" t="s">
        <v>385</v>
      </c>
      <c r="E17" s="39">
        <v>1182.2</v>
      </c>
      <c r="F17" s="90">
        <f t="shared" si="0"/>
        <v>0</v>
      </c>
      <c r="G17" s="90">
        <v>0</v>
      </c>
      <c r="H17" s="90"/>
      <c r="I17" s="90">
        <f t="shared" si="1"/>
        <v>1182.2</v>
      </c>
    </row>
    <row r="18" spans="1:9" ht="12.75">
      <c r="A18" s="57">
        <v>2</v>
      </c>
      <c r="B18" s="33" t="s">
        <v>386</v>
      </c>
      <c r="C18" s="86" t="s">
        <v>387</v>
      </c>
      <c r="D18" s="86"/>
      <c r="E18" s="34">
        <f>SUM(E19+E24+E27)</f>
        <v>18115.7</v>
      </c>
      <c r="F18" s="34">
        <f>SUM(F19+F24+F27)</f>
        <v>0</v>
      </c>
      <c r="G18" s="34">
        <f>SUM(G19+G24+G27)</f>
        <v>0</v>
      </c>
      <c r="H18" s="34">
        <f>SUM(H19+H24+H27)</f>
        <v>0</v>
      </c>
      <c r="I18" s="34">
        <f>SUM(I19+I24+I27)</f>
        <v>18115.7</v>
      </c>
    </row>
    <row r="19" spans="1:9" ht="12.75">
      <c r="A19" s="63"/>
      <c r="B19" s="45" t="s">
        <v>388</v>
      </c>
      <c r="C19" s="89" t="s">
        <v>389</v>
      </c>
      <c r="D19" s="89"/>
      <c r="E19" s="39">
        <f>SUM(E20)</f>
        <v>17257.8</v>
      </c>
      <c r="F19" s="90">
        <f t="shared" si="0"/>
        <v>0</v>
      </c>
      <c r="G19" s="90">
        <f>SUM(G20)</f>
        <v>0</v>
      </c>
      <c r="H19" s="90">
        <f>SUM(H21)</f>
        <v>0</v>
      </c>
      <c r="I19" s="90">
        <f t="shared" si="1"/>
        <v>17257.8</v>
      </c>
    </row>
    <row r="20" spans="1:9" ht="12.75">
      <c r="A20" s="63"/>
      <c r="B20" s="45" t="s">
        <v>382</v>
      </c>
      <c r="C20" s="89" t="s">
        <v>390</v>
      </c>
      <c r="D20" s="89"/>
      <c r="E20" s="39">
        <f>SUM(E21+E22+E23)</f>
        <v>17257.8</v>
      </c>
      <c r="F20" s="39">
        <f>SUM(F21+F22+F23)</f>
        <v>0</v>
      </c>
      <c r="G20" s="39">
        <f>SUM(G21+G22+G23)</f>
        <v>0</v>
      </c>
      <c r="H20" s="39">
        <f>SUM(H21+H22+H23)</f>
        <v>0</v>
      </c>
      <c r="I20" s="39">
        <f>SUM(I21+I22+I23)</f>
        <v>17257.8</v>
      </c>
    </row>
    <row r="21" spans="1:9" ht="12.75">
      <c r="A21" s="63"/>
      <c r="B21" s="45" t="s">
        <v>384</v>
      </c>
      <c r="C21" s="89" t="s">
        <v>390</v>
      </c>
      <c r="D21" s="89" t="s">
        <v>385</v>
      </c>
      <c r="E21" s="39">
        <v>15651.1</v>
      </c>
      <c r="F21" s="90">
        <f t="shared" si="0"/>
        <v>0</v>
      </c>
      <c r="G21" s="90">
        <v>0</v>
      </c>
      <c r="H21" s="90">
        <v>0</v>
      </c>
      <c r="I21" s="90">
        <f t="shared" si="1"/>
        <v>15651.1</v>
      </c>
    </row>
    <row r="22" spans="1:9" ht="12.75">
      <c r="A22" s="63"/>
      <c r="B22" s="45" t="s">
        <v>391</v>
      </c>
      <c r="C22" s="89" t="s">
        <v>390</v>
      </c>
      <c r="D22" s="89" t="s">
        <v>392</v>
      </c>
      <c r="E22" s="39">
        <v>1406.7</v>
      </c>
      <c r="F22" s="90">
        <f t="shared" si="0"/>
        <v>0</v>
      </c>
      <c r="G22" s="90">
        <v>0</v>
      </c>
      <c r="H22" s="90"/>
      <c r="I22" s="90">
        <f t="shared" si="1"/>
        <v>1406.7</v>
      </c>
    </row>
    <row r="23" spans="1:9" ht="15.75" customHeight="1">
      <c r="A23" s="63"/>
      <c r="B23" s="45" t="s">
        <v>393</v>
      </c>
      <c r="C23" s="89" t="s">
        <v>390</v>
      </c>
      <c r="D23" s="89" t="s">
        <v>394</v>
      </c>
      <c r="E23" s="39">
        <v>200</v>
      </c>
      <c r="F23" s="90">
        <f t="shared" si="0"/>
        <v>0</v>
      </c>
      <c r="G23" s="90">
        <v>0</v>
      </c>
      <c r="H23" s="90"/>
      <c r="I23" s="90">
        <f t="shared" si="1"/>
        <v>200</v>
      </c>
    </row>
    <row r="24" spans="1:9" ht="18.75" customHeight="1">
      <c r="A24" s="63"/>
      <c r="B24" s="45" t="s">
        <v>395</v>
      </c>
      <c r="C24" s="89" t="s">
        <v>396</v>
      </c>
      <c r="D24" s="89"/>
      <c r="E24" s="39">
        <f>SUM(E25)</f>
        <v>12.4</v>
      </c>
      <c r="F24" s="39">
        <f>SUM(F25)</f>
        <v>0</v>
      </c>
      <c r="G24" s="39">
        <f>SUM(G25)</f>
        <v>0</v>
      </c>
      <c r="H24" s="39">
        <f>SUM(H25)</f>
        <v>0</v>
      </c>
      <c r="I24" s="39">
        <f>SUM(I25)</f>
        <v>12.4</v>
      </c>
    </row>
    <row r="25" spans="1:9" ht="62.25" customHeight="1">
      <c r="A25" s="63"/>
      <c r="B25" s="45" t="s">
        <v>397</v>
      </c>
      <c r="C25" s="89" t="s">
        <v>398</v>
      </c>
      <c r="D25" s="89"/>
      <c r="E25" s="39">
        <f>SUM(E26)</f>
        <v>12.4</v>
      </c>
      <c r="F25" s="39">
        <f>SUM(F26)</f>
        <v>0</v>
      </c>
      <c r="G25" s="39">
        <f>SUM(G26)</f>
        <v>0</v>
      </c>
      <c r="H25" s="39">
        <f>SUM(H26)</f>
        <v>0</v>
      </c>
      <c r="I25" s="90">
        <f>SUM(E25+F25)</f>
        <v>12.4</v>
      </c>
    </row>
    <row r="26" spans="1:9" ht="30.75" customHeight="1">
      <c r="A26" s="63"/>
      <c r="B26" s="45" t="s">
        <v>391</v>
      </c>
      <c r="C26" s="89" t="s">
        <v>399</v>
      </c>
      <c r="D26" s="89" t="s">
        <v>392</v>
      </c>
      <c r="E26" s="39">
        <v>12.4</v>
      </c>
      <c r="F26" s="90">
        <f>SUM(G26+H26)</f>
        <v>0</v>
      </c>
      <c r="G26" s="90"/>
      <c r="H26" s="90">
        <v>0</v>
      </c>
      <c r="I26" s="90">
        <f>SUM(E26+F26)</f>
        <v>12.4</v>
      </c>
    </row>
    <row r="27" spans="1:9" ht="32.25" customHeight="1">
      <c r="A27" s="63"/>
      <c r="B27" s="45" t="s">
        <v>400</v>
      </c>
      <c r="C27" s="89" t="s">
        <v>401</v>
      </c>
      <c r="D27" s="89"/>
      <c r="E27" s="39">
        <f aca="true" t="shared" si="2" ref="E27:I28">SUM(E28)</f>
        <v>845.5</v>
      </c>
      <c r="F27" s="39">
        <f t="shared" si="2"/>
        <v>0</v>
      </c>
      <c r="G27" s="39">
        <f t="shared" si="2"/>
        <v>0</v>
      </c>
      <c r="H27" s="39">
        <f t="shared" si="2"/>
        <v>0</v>
      </c>
      <c r="I27" s="39">
        <f t="shared" si="2"/>
        <v>845.5</v>
      </c>
    </row>
    <row r="28" spans="1:9" ht="31.5" customHeight="1">
      <c r="A28" s="63"/>
      <c r="B28" s="45" t="s">
        <v>382</v>
      </c>
      <c r="C28" s="89" t="s">
        <v>402</v>
      </c>
      <c r="D28" s="89"/>
      <c r="E28" s="39">
        <f t="shared" si="2"/>
        <v>845.5</v>
      </c>
      <c r="F28" s="39">
        <f t="shared" si="2"/>
        <v>0</v>
      </c>
      <c r="G28" s="39">
        <f t="shared" si="2"/>
        <v>0</v>
      </c>
      <c r="H28" s="39">
        <f t="shared" si="2"/>
        <v>0</v>
      </c>
      <c r="I28" s="39">
        <f t="shared" si="2"/>
        <v>845.5</v>
      </c>
    </row>
    <row r="29" spans="1:9" ht="15.75" customHeight="1">
      <c r="A29" s="63"/>
      <c r="B29" s="92" t="s">
        <v>403</v>
      </c>
      <c r="C29" s="63" t="s">
        <v>402</v>
      </c>
      <c r="D29" s="89" t="s">
        <v>404</v>
      </c>
      <c r="E29" s="39">
        <v>845.5</v>
      </c>
      <c r="F29" s="90">
        <f>SUM(G29)</f>
        <v>0</v>
      </c>
      <c r="G29" s="90">
        <v>0</v>
      </c>
      <c r="H29" s="90"/>
      <c r="I29" s="90">
        <f>SUM(E29+F29)</f>
        <v>845.5</v>
      </c>
    </row>
    <row r="30" spans="1:9" ht="33" customHeight="1">
      <c r="A30" s="57">
        <v>3</v>
      </c>
      <c r="B30" s="122" t="s">
        <v>405</v>
      </c>
      <c r="C30" s="57" t="s">
        <v>406</v>
      </c>
      <c r="D30" s="86"/>
      <c r="E30" s="34">
        <f>SUM(E31)</f>
        <v>21875.2</v>
      </c>
      <c r="F30" s="34">
        <f>SUM(F31)</f>
        <v>0</v>
      </c>
      <c r="G30" s="34">
        <f>SUM(G31)</f>
        <v>0</v>
      </c>
      <c r="H30" s="34">
        <f>SUM(H31)</f>
        <v>0</v>
      </c>
      <c r="I30" s="34">
        <f>SUM(I31)</f>
        <v>21875.2</v>
      </c>
    </row>
    <row r="31" spans="1:9" ht="34.5" customHeight="1">
      <c r="A31" s="57"/>
      <c r="B31" s="92" t="s">
        <v>407</v>
      </c>
      <c r="C31" s="63" t="s">
        <v>408</v>
      </c>
      <c r="D31" s="86"/>
      <c r="E31" s="39">
        <f>SUM(E32+E34+E37+E42)</f>
        <v>21875.2</v>
      </c>
      <c r="F31" s="39">
        <f>SUM(F32+F34+F37+F42)</f>
        <v>0</v>
      </c>
      <c r="G31" s="39">
        <f>SUM(G32+G34+G37+G42)</f>
        <v>0</v>
      </c>
      <c r="H31" s="39">
        <f>SUM(H32+H34+H37+H42)</f>
        <v>0</v>
      </c>
      <c r="I31" s="39">
        <f>SUM(I32+I34+I37+I42)</f>
        <v>21875.2</v>
      </c>
    </row>
    <row r="32" spans="1:9" ht="30.75" customHeight="1">
      <c r="A32" s="63"/>
      <c r="B32" s="45" t="s">
        <v>409</v>
      </c>
      <c r="C32" s="89" t="s">
        <v>410</v>
      </c>
      <c r="D32" s="89"/>
      <c r="E32" s="39">
        <f>E33</f>
        <v>1648.8</v>
      </c>
      <c r="F32" s="90">
        <f>SUM(G32:H32)</f>
        <v>0</v>
      </c>
      <c r="G32" s="90"/>
      <c r="H32" s="90"/>
      <c r="I32" s="90">
        <f>SUM(E32+F32)</f>
        <v>1648.8</v>
      </c>
    </row>
    <row r="33" spans="1:9" ht="12.75">
      <c r="A33" s="63"/>
      <c r="B33" s="45" t="s">
        <v>411</v>
      </c>
      <c r="C33" s="89" t="s">
        <v>412</v>
      </c>
      <c r="D33" s="89" t="s">
        <v>413</v>
      </c>
      <c r="E33" s="39">
        <v>1648.8</v>
      </c>
      <c r="F33" s="90">
        <f>SUM(G33+H33)</f>
        <v>0</v>
      </c>
      <c r="G33" s="90">
        <v>0</v>
      </c>
      <c r="H33" s="90">
        <v>0</v>
      </c>
      <c r="I33" s="90">
        <f>SUM(E33+F33)</f>
        <v>1648.8</v>
      </c>
    </row>
    <row r="34" spans="1:9" ht="12.75">
      <c r="A34" s="63"/>
      <c r="B34" s="45" t="s">
        <v>414</v>
      </c>
      <c r="C34" s="89" t="s">
        <v>415</v>
      </c>
      <c r="D34" s="89"/>
      <c r="E34" s="39">
        <f aca="true" t="shared" si="3" ref="E34:G35">SUM(E35)</f>
        <v>1100</v>
      </c>
      <c r="F34" s="90">
        <f t="shared" si="3"/>
        <v>0</v>
      </c>
      <c r="G34" s="90">
        <f t="shared" si="3"/>
        <v>0</v>
      </c>
      <c r="H34" s="90"/>
      <c r="I34" s="90">
        <f>SUM(E34+F34)</f>
        <v>1100</v>
      </c>
    </row>
    <row r="35" spans="1:9" ht="12.75">
      <c r="A35" s="63"/>
      <c r="B35" s="45" t="s">
        <v>416</v>
      </c>
      <c r="C35" s="89" t="s">
        <v>417</v>
      </c>
      <c r="D35" s="89"/>
      <c r="E35" s="39">
        <f t="shared" si="3"/>
        <v>1100</v>
      </c>
      <c r="F35" s="90">
        <f t="shared" si="3"/>
        <v>0</v>
      </c>
      <c r="G35" s="90">
        <f t="shared" si="3"/>
        <v>0</v>
      </c>
      <c r="H35" s="90">
        <f>SUM(H36)</f>
        <v>0</v>
      </c>
      <c r="I35" s="90">
        <f>SUM(I36)</f>
        <v>1100</v>
      </c>
    </row>
    <row r="36" spans="1:9" ht="12.75">
      <c r="A36" s="63"/>
      <c r="B36" s="45" t="s">
        <v>391</v>
      </c>
      <c r="C36" s="89" t="s">
        <v>417</v>
      </c>
      <c r="D36" s="89" t="s">
        <v>392</v>
      </c>
      <c r="E36" s="39">
        <v>1100</v>
      </c>
      <c r="F36" s="90">
        <f>SUM(G36+H36)</f>
        <v>0</v>
      </c>
      <c r="G36" s="90">
        <v>0</v>
      </c>
      <c r="H36" s="90"/>
      <c r="I36" s="90">
        <f>SUM(E36+F36)</f>
        <v>1100</v>
      </c>
    </row>
    <row r="37" spans="1:9" ht="48.75" customHeight="1">
      <c r="A37" s="63"/>
      <c r="B37" s="45" t="s">
        <v>418</v>
      </c>
      <c r="C37" s="89" t="s">
        <v>419</v>
      </c>
      <c r="D37" s="89"/>
      <c r="E37" s="39">
        <f>SUM(E38)</f>
        <v>18626.4</v>
      </c>
      <c r="F37" s="90">
        <f>SUM(G37+H37)</f>
        <v>0</v>
      </c>
      <c r="G37" s="90">
        <f>SUM(G38)</f>
        <v>0</v>
      </c>
      <c r="H37" s="90">
        <f>SUM(H38)</f>
        <v>0</v>
      </c>
      <c r="I37" s="90">
        <f>SUM(E37+F37)</f>
        <v>18626.4</v>
      </c>
    </row>
    <row r="38" spans="1:9" ht="30.75" customHeight="1">
      <c r="A38" s="63"/>
      <c r="B38" s="45" t="s">
        <v>420</v>
      </c>
      <c r="C38" s="89" t="s">
        <v>421</v>
      </c>
      <c r="D38" s="89"/>
      <c r="E38" s="39">
        <f>SUM(E39+E40+E41)</f>
        <v>18626.4</v>
      </c>
      <c r="F38" s="39">
        <f>SUM(F39+F40+F41)</f>
        <v>0</v>
      </c>
      <c r="G38" s="39">
        <f>SUM(G39+G40+G41)</f>
        <v>0</v>
      </c>
      <c r="H38" s="39">
        <f>SUM(H39+H40+H41)</f>
        <v>0</v>
      </c>
      <c r="I38" s="39">
        <f>SUM(I39+I40+I41)</f>
        <v>18626.4</v>
      </c>
    </row>
    <row r="39" spans="1:9" ht="12.75">
      <c r="A39" s="63"/>
      <c r="B39" s="45" t="s">
        <v>384</v>
      </c>
      <c r="C39" s="89" t="s">
        <v>421</v>
      </c>
      <c r="D39" s="89" t="s">
        <v>385</v>
      </c>
      <c r="E39" s="39">
        <v>16563.4</v>
      </c>
      <c r="F39" s="90">
        <f>SUM(G39)</f>
        <v>0</v>
      </c>
      <c r="G39" s="90">
        <v>0</v>
      </c>
      <c r="H39" s="90"/>
      <c r="I39" s="90">
        <f>SUM(E39+F39)</f>
        <v>16563.4</v>
      </c>
    </row>
    <row r="40" spans="1:9" ht="12.75">
      <c r="A40" s="63"/>
      <c r="B40" s="45" t="s">
        <v>391</v>
      </c>
      <c r="C40" s="89" t="s">
        <v>421</v>
      </c>
      <c r="D40" s="89" t="s">
        <v>392</v>
      </c>
      <c r="E40" s="39">
        <v>2053</v>
      </c>
      <c r="F40" s="90">
        <f>SUM(G40)</f>
        <v>0</v>
      </c>
      <c r="G40" s="90">
        <v>0</v>
      </c>
      <c r="H40" s="90"/>
      <c r="I40" s="90">
        <f>SUM(E40+F40)</f>
        <v>2053</v>
      </c>
    </row>
    <row r="41" spans="1:9" ht="18.75" customHeight="1">
      <c r="A41" s="63"/>
      <c r="B41" s="45" t="s">
        <v>393</v>
      </c>
      <c r="C41" s="89" t="s">
        <v>421</v>
      </c>
      <c r="D41" s="89" t="s">
        <v>394</v>
      </c>
      <c r="E41" s="39">
        <v>10</v>
      </c>
      <c r="F41" s="90">
        <f>SUM(G41+H41)</f>
        <v>0</v>
      </c>
      <c r="G41" s="90">
        <v>0</v>
      </c>
      <c r="H41" s="90"/>
      <c r="I41" s="90">
        <f>SUM(E41+F41)</f>
        <v>10</v>
      </c>
    </row>
    <row r="42" spans="1:9" ht="31.5" customHeight="1">
      <c r="A42" s="63"/>
      <c r="B42" s="45" t="s">
        <v>422</v>
      </c>
      <c r="C42" s="89" t="s">
        <v>423</v>
      </c>
      <c r="D42" s="89"/>
      <c r="E42" s="39">
        <f aca="true" t="shared" si="4" ref="E42:I43">SUM(E43)</f>
        <v>500</v>
      </c>
      <c r="F42" s="39">
        <f t="shared" si="4"/>
        <v>0</v>
      </c>
      <c r="G42" s="39">
        <f t="shared" si="4"/>
        <v>0</v>
      </c>
      <c r="H42" s="39">
        <f t="shared" si="4"/>
        <v>0</v>
      </c>
      <c r="I42" s="39">
        <f t="shared" si="4"/>
        <v>500</v>
      </c>
    </row>
    <row r="43" spans="1:9" ht="20.25" customHeight="1">
      <c r="A43" s="63"/>
      <c r="B43" s="45" t="s">
        <v>424</v>
      </c>
      <c r="C43" s="89" t="s">
        <v>425</v>
      </c>
      <c r="D43" s="89"/>
      <c r="E43" s="39">
        <f t="shared" si="4"/>
        <v>500</v>
      </c>
      <c r="F43" s="39">
        <f t="shared" si="4"/>
        <v>0</v>
      </c>
      <c r="G43" s="39">
        <f t="shared" si="4"/>
        <v>0</v>
      </c>
      <c r="H43" s="39">
        <f t="shared" si="4"/>
        <v>0</v>
      </c>
      <c r="I43" s="39">
        <f t="shared" si="4"/>
        <v>500</v>
      </c>
    </row>
    <row r="44" spans="1:9" ht="18.75" customHeight="1">
      <c r="A44" s="63"/>
      <c r="B44" s="45" t="s">
        <v>393</v>
      </c>
      <c r="C44" s="89" t="s">
        <v>425</v>
      </c>
      <c r="D44" s="89" t="s">
        <v>394</v>
      </c>
      <c r="E44" s="39">
        <v>500</v>
      </c>
      <c r="F44" s="90">
        <f>SUM(G44+H44)</f>
        <v>0</v>
      </c>
      <c r="G44" s="90">
        <v>0</v>
      </c>
      <c r="H44" s="90"/>
      <c r="I44" s="90">
        <f>SUM(E44+F44)</f>
        <v>500</v>
      </c>
    </row>
    <row r="45" spans="1:9" s="123" customFormat="1" ht="51" customHeight="1">
      <c r="A45" s="57">
        <v>4</v>
      </c>
      <c r="B45" s="33" t="s">
        <v>426</v>
      </c>
      <c r="C45" s="86" t="s">
        <v>427</v>
      </c>
      <c r="D45" s="86"/>
      <c r="E45" s="34">
        <f>SUM(E46)</f>
        <v>200</v>
      </c>
      <c r="F45" s="34">
        <f>SUM(F46)</f>
        <v>0</v>
      </c>
      <c r="G45" s="34">
        <f>SUM(G46)</f>
        <v>0</v>
      </c>
      <c r="H45" s="34">
        <f>SUM(H46)</f>
        <v>0</v>
      </c>
      <c r="I45" s="34">
        <f>SUM(I46)</f>
        <v>200</v>
      </c>
    </row>
    <row r="46" spans="1:9" ht="31.5" customHeight="1">
      <c r="A46" s="63"/>
      <c r="B46" s="45" t="s">
        <v>428</v>
      </c>
      <c r="C46" s="89" t="s">
        <v>429</v>
      </c>
      <c r="D46" s="89"/>
      <c r="E46" s="39">
        <f>SUM(E48)</f>
        <v>200</v>
      </c>
      <c r="F46" s="39">
        <f>SUM(F48)</f>
        <v>0</v>
      </c>
      <c r="G46" s="39">
        <f>SUM(G48)</f>
        <v>0</v>
      </c>
      <c r="H46" s="39">
        <f>SUM(H48)</f>
        <v>0</v>
      </c>
      <c r="I46" s="39">
        <f>SUM(I48)</f>
        <v>200</v>
      </c>
    </row>
    <row r="47" spans="1:9" ht="31.5" customHeight="1">
      <c r="A47" s="63"/>
      <c r="B47" s="45" t="s">
        <v>430</v>
      </c>
      <c r="C47" s="89" t="s">
        <v>431</v>
      </c>
      <c r="D47" s="89"/>
      <c r="E47" s="39">
        <f>SUM(E48)</f>
        <v>200</v>
      </c>
      <c r="F47" s="39">
        <f>SUM(F48)</f>
        <v>0</v>
      </c>
      <c r="G47" s="39">
        <f>SUM(G48)</f>
        <v>0</v>
      </c>
      <c r="H47" s="39">
        <f>SUM(H48)</f>
        <v>0</v>
      </c>
      <c r="I47" s="39">
        <f>SUM(I48)</f>
        <v>200</v>
      </c>
    </row>
    <row r="48" spans="1:9" ht="31.5" customHeight="1">
      <c r="A48" s="63"/>
      <c r="B48" s="45" t="s">
        <v>391</v>
      </c>
      <c r="C48" s="89" t="s">
        <v>431</v>
      </c>
      <c r="D48" s="89" t="s">
        <v>392</v>
      </c>
      <c r="E48" s="39">
        <v>200</v>
      </c>
      <c r="F48" s="90">
        <f>SUM(G48+H48)</f>
        <v>0</v>
      </c>
      <c r="G48" s="90">
        <v>0</v>
      </c>
      <c r="H48" s="90">
        <v>0</v>
      </c>
      <c r="I48" s="90">
        <f>SUM(E48+F48)</f>
        <v>200</v>
      </c>
    </row>
    <row r="49" spans="1:9" ht="12.75">
      <c r="A49" s="57">
        <v>5</v>
      </c>
      <c r="B49" s="33" t="s">
        <v>432</v>
      </c>
      <c r="C49" s="86" t="s">
        <v>433</v>
      </c>
      <c r="D49" s="86"/>
      <c r="E49" s="34">
        <f>SUM(E50+E54)</f>
        <v>3600</v>
      </c>
      <c r="F49" s="34">
        <f>SUM(G49+H49)</f>
        <v>0</v>
      </c>
      <c r="G49" s="34">
        <f>SUM(G50+G54)</f>
        <v>0</v>
      </c>
      <c r="H49" s="34">
        <f>SUM(H50+H54)</f>
        <v>0</v>
      </c>
      <c r="I49" s="34">
        <f>SUM(I50+I54)</f>
        <v>3600</v>
      </c>
    </row>
    <row r="50" spans="1:11" ht="12.75">
      <c r="A50" s="63"/>
      <c r="B50" s="45" t="s">
        <v>434</v>
      </c>
      <c r="C50" s="89" t="s">
        <v>435</v>
      </c>
      <c r="D50" s="89"/>
      <c r="E50" s="39">
        <f>SUM(E52+E53)</f>
        <v>3204</v>
      </c>
      <c r="F50" s="34">
        <f>SUM(G50+H50)</f>
        <v>0</v>
      </c>
      <c r="G50" s="90">
        <f>SUM(G51)</f>
        <v>0</v>
      </c>
      <c r="H50" s="90"/>
      <c r="I50" s="90">
        <f>SUM(E50+F50)</f>
        <v>3204</v>
      </c>
      <c r="K50" s="45"/>
    </row>
    <row r="51" spans="1:9" ht="12.75">
      <c r="A51" s="63"/>
      <c r="B51" s="45" t="s">
        <v>436</v>
      </c>
      <c r="C51" s="89" t="s">
        <v>437</v>
      </c>
      <c r="D51" s="89"/>
      <c r="E51" s="39">
        <f>SUM(E52+E53)</f>
        <v>3204</v>
      </c>
      <c r="F51" s="39">
        <f>SUM(F52+F53)</f>
        <v>0</v>
      </c>
      <c r="G51" s="39">
        <f>SUM(G52+G53)</f>
        <v>0</v>
      </c>
      <c r="H51" s="39">
        <f>SUM(H52+H53)</f>
        <v>0</v>
      </c>
      <c r="I51" s="39">
        <f>SUM(I52+I53)</f>
        <v>3204</v>
      </c>
    </row>
    <row r="52" spans="1:9" ht="33" customHeight="1">
      <c r="A52" s="63"/>
      <c r="B52" s="45" t="s">
        <v>391</v>
      </c>
      <c r="C52" s="89" t="s">
        <v>438</v>
      </c>
      <c r="D52" s="89" t="s">
        <v>392</v>
      </c>
      <c r="E52" s="39">
        <v>2084</v>
      </c>
      <c r="F52" s="90">
        <f>SUM(G52)</f>
        <v>0</v>
      </c>
      <c r="G52" s="90">
        <v>0</v>
      </c>
      <c r="H52" s="90"/>
      <c r="I52" s="90">
        <f>SUM(E52+F52)</f>
        <v>2084</v>
      </c>
    </row>
    <row r="53" spans="1:9" ht="47.25" customHeight="1">
      <c r="A53" s="63"/>
      <c r="B53" s="45" t="s">
        <v>439</v>
      </c>
      <c r="C53" s="89" t="s">
        <v>438</v>
      </c>
      <c r="D53" s="89" t="s">
        <v>440</v>
      </c>
      <c r="E53" s="39">
        <v>1120</v>
      </c>
      <c r="F53" s="90">
        <f>SUM(G53+H53)</f>
        <v>0</v>
      </c>
      <c r="G53" s="90"/>
      <c r="H53" s="90"/>
      <c r="I53" s="90">
        <f>SUM(E53+F53)</f>
        <v>1120</v>
      </c>
    </row>
    <row r="54" spans="1:9" ht="65.25" customHeight="1">
      <c r="A54" s="63"/>
      <c r="B54" s="45" t="s">
        <v>441</v>
      </c>
      <c r="C54" s="89" t="s">
        <v>442</v>
      </c>
      <c r="D54" s="89"/>
      <c r="E54" s="39">
        <f>SUM(E55)</f>
        <v>396</v>
      </c>
      <c r="F54" s="39">
        <f>SUM(F55)</f>
        <v>0</v>
      </c>
      <c r="G54" s="39">
        <f>SUM(G55)</f>
        <v>0</v>
      </c>
      <c r="H54" s="39">
        <f>SUM(H55)</f>
        <v>0</v>
      </c>
      <c r="I54" s="39">
        <f>SUM(I55)</f>
        <v>396</v>
      </c>
    </row>
    <row r="55" spans="1:9" ht="46.5" customHeight="1">
      <c r="A55" s="63"/>
      <c r="B55" s="45" t="s">
        <v>443</v>
      </c>
      <c r="C55" s="89" t="s">
        <v>444</v>
      </c>
      <c r="D55" s="89"/>
      <c r="E55" s="39">
        <f>SUM(E56)</f>
        <v>396</v>
      </c>
      <c r="F55" s="39">
        <f>SUM(F56)</f>
        <v>0</v>
      </c>
      <c r="G55" s="39">
        <f>SUM(G56)</f>
        <v>0</v>
      </c>
      <c r="H55" s="39">
        <f>SUM(H56)</f>
        <v>0</v>
      </c>
      <c r="I55" s="39">
        <f>SUM(E55+F55)</f>
        <v>396</v>
      </c>
    </row>
    <row r="56" spans="1:9" ht="12.75">
      <c r="A56" s="63"/>
      <c r="B56" s="45" t="s">
        <v>391</v>
      </c>
      <c r="C56" s="89" t="s">
        <v>444</v>
      </c>
      <c r="D56" s="89" t="s">
        <v>392</v>
      </c>
      <c r="E56" s="39">
        <v>396</v>
      </c>
      <c r="F56" s="90">
        <f>SUM(G56+H56)</f>
        <v>0</v>
      </c>
      <c r="G56" s="90">
        <v>0</v>
      </c>
      <c r="H56" s="90"/>
      <c r="I56" s="90">
        <f>SUM(E56+F56)</f>
        <v>396</v>
      </c>
    </row>
    <row r="57" spans="1:12" ht="31.5" customHeight="1">
      <c r="A57" s="57">
        <v>6</v>
      </c>
      <c r="B57" s="33" t="s">
        <v>445</v>
      </c>
      <c r="C57" s="86" t="s">
        <v>446</v>
      </c>
      <c r="D57" s="86"/>
      <c r="E57" s="34">
        <f>SUM(E58+E61+E64+E67+E70+E73+E76)</f>
        <v>3063.9</v>
      </c>
      <c r="F57" s="34">
        <f>SUM(F58+F62+F76)</f>
        <v>0</v>
      </c>
      <c r="G57" s="34">
        <f>SUM(G58+G62+G76)</f>
        <v>0</v>
      </c>
      <c r="H57" s="34">
        <f>SUM(H58+H62+H76)</f>
        <v>0</v>
      </c>
      <c r="I57" s="34">
        <f>SUM(E57+F57)</f>
        <v>3063.9</v>
      </c>
      <c r="L57" s="33"/>
    </row>
    <row r="58" spans="1:9" ht="48" customHeight="1">
      <c r="A58" s="63"/>
      <c r="B58" s="45" t="s">
        <v>447</v>
      </c>
      <c r="C58" s="89" t="s">
        <v>448</v>
      </c>
      <c r="D58" s="89"/>
      <c r="E58" s="39">
        <f>SUM(E59)</f>
        <v>200</v>
      </c>
      <c r="F58" s="39">
        <f>SUM(F59)</f>
        <v>0</v>
      </c>
      <c r="G58" s="39">
        <f>SUM(G59)</f>
        <v>0</v>
      </c>
      <c r="H58" s="39">
        <f>SUM(H59)</f>
        <v>0</v>
      </c>
      <c r="I58" s="90">
        <f aca="true" t="shared" si="5" ref="I58:I63">SUM(E58+F58)</f>
        <v>200</v>
      </c>
    </row>
    <row r="59" spans="1:9" ht="43.5" customHeight="1">
      <c r="A59" s="63"/>
      <c r="B59" s="124" t="s">
        <v>449</v>
      </c>
      <c r="C59" s="89" t="s">
        <v>450</v>
      </c>
      <c r="D59" s="89"/>
      <c r="E59" s="39">
        <f>SUM(E60)</f>
        <v>200</v>
      </c>
      <c r="F59" s="90">
        <f>SUM(G59)</f>
        <v>0</v>
      </c>
      <c r="G59" s="90">
        <f>SUM(G60)</f>
        <v>0</v>
      </c>
      <c r="H59" s="90"/>
      <c r="I59" s="90">
        <f t="shared" si="5"/>
        <v>200</v>
      </c>
    </row>
    <row r="60" spans="1:9" ht="30.75" customHeight="1">
      <c r="A60" s="63"/>
      <c r="B60" s="45" t="s">
        <v>391</v>
      </c>
      <c r="C60" s="89" t="s">
        <v>450</v>
      </c>
      <c r="D60" s="89" t="s">
        <v>392</v>
      </c>
      <c r="E60" s="39">
        <v>200</v>
      </c>
      <c r="F60" s="90">
        <f>SUM(G60)</f>
        <v>0</v>
      </c>
      <c r="G60" s="90">
        <v>0</v>
      </c>
      <c r="H60" s="90"/>
      <c r="I60" s="90">
        <f t="shared" si="5"/>
        <v>200</v>
      </c>
    </row>
    <row r="61" spans="1:9" ht="1.5" customHeight="1" hidden="1">
      <c r="A61" s="63"/>
      <c r="B61" s="45" t="s">
        <v>451</v>
      </c>
      <c r="C61" s="89" t="s">
        <v>452</v>
      </c>
      <c r="D61" s="89"/>
      <c r="E61" s="39">
        <f aca="true" t="shared" si="6" ref="E61:H62">SUM(E62)</f>
        <v>0</v>
      </c>
      <c r="F61" s="90">
        <f t="shared" si="6"/>
        <v>0</v>
      </c>
      <c r="G61" s="90">
        <f t="shared" si="6"/>
        <v>0</v>
      </c>
      <c r="H61" s="90">
        <f t="shared" si="6"/>
        <v>0</v>
      </c>
      <c r="I61" s="90">
        <f>SUM(E61+F61)</f>
        <v>0</v>
      </c>
    </row>
    <row r="62" spans="1:9" ht="48" customHeight="1" hidden="1">
      <c r="A62" s="63"/>
      <c r="B62" s="45" t="s">
        <v>453</v>
      </c>
      <c r="C62" s="89" t="s">
        <v>454</v>
      </c>
      <c r="D62" s="89"/>
      <c r="E62" s="39">
        <f t="shared" si="6"/>
        <v>0</v>
      </c>
      <c r="F62" s="90">
        <f t="shared" si="6"/>
        <v>0</v>
      </c>
      <c r="G62" s="90">
        <f t="shared" si="6"/>
        <v>0</v>
      </c>
      <c r="H62" s="90">
        <f t="shared" si="6"/>
        <v>0</v>
      </c>
      <c r="I62" s="90">
        <f t="shared" si="5"/>
        <v>0</v>
      </c>
    </row>
    <row r="63" spans="1:9" ht="31.5" customHeight="1" hidden="1">
      <c r="A63" s="63"/>
      <c r="B63" s="45" t="s">
        <v>391</v>
      </c>
      <c r="C63" s="89" t="s">
        <v>454</v>
      </c>
      <c r="D63" s="89" t="s">
        <v>392</v>
      </c>
      <c r="E63" s="39">
        <v>0</v>
      </c>
      <c r="F63" s="90">
        <f>SUM(G63)</f>
        <v>0</v>
      </c>
      <c r="G63" s="90">
        <v>0</v>
      </c>
      <c r="H63" s="90">
        <f>SUM(H76)</f>
        <v>0</v>
      </c>
      <c r="I63" s="90">
        <f t="shared" si="5"/>
        <v>0</v>
      </c>
    </row>
    <row r="64" spans="1:9" ht="19.5" customHeight="1">
      <c r="A64" s="57"/>
      <c r="B64" s="45" t="s">
        <v>455</v>
      </c>
      <c r="C64" s="89" t="s">
        <v>456</v>
      </c>
      <c r="D64" s="89"/>
      <c r="E64" s="39">
        <f aca="true" t="shared" si="7" ref="E64:H65">SUM(E65)</f>
        <v>100</v>
      </c>
      <c r="F64" s="90">
        <f t="shared" si="7"/>
        <v>0</v>
      </c>
      <c r="G64" s="90">
        <f t="shared" si="7"/>
        <v>0</v>
      </c>
      <c r="H64" s="90">
        <f t="shared" si="7"/>
        <v>0</v>
      </c>
      <c r="I64" s="90">
        <f>SUM(E64+F64)</f>
        <v>100</v>
      </c>
    </row>
    <row r="65" spans="1:9" ht="12.75">
      <c r="A65" s="63"/>
      <c r="B65" s="45" t="s">
        <v>457</v>
      </c>
      <c r="C65" s="89" t="s">
        <v>458</v>
      </c>
      <c r="D65" s="89"/>
      <c r="E65" s="39">
        <f t="shared" si="7"/>
        <v>100</v>
      </c>
      <c r="F65" s="39">
        <f t="shared" si="7"/>
        <v>0</v>
      </c>
      <c r="G65" s="39">
        <f t="shared" si="7"/>
        <v>0</v>
      </c>
      <c r="H65" s="39">
        <f t="shared" si="7"/>
        <v>0</v>
      </c>
      <c r="I65" s="39">
        <f>SUM(I66)</f>
        <v>100</v>
      </c>
    </row>
    <row r="66" spans="1:9" ht="12.75">
      <c r="A66" s="63"/>
      <c r="B66" s="45" t="s">
        <v>391</v>
      </c>
      <c r="C66" s="89" t="s">
        <v>458</v>
      </c>
      <c r="D66" s="89" t="s">
        <v>392</v>
      </c>
      <c r="E66" s="39">
        <v>100</v>
      </c>
      <c r="F66" s="90">
        <f>SUM(G66)</f>
        <v>0</v>
      </c>
      <c r="G66" s="90">
        <v>0</v>
      </c>
      <c r="H66" s="90"/>
      <c r="I66" s="90">
        <f>SUM(E66+F66)</f>
        <v>100</v>
      </c>
    </row>
    <row r="67" spans="1:9" ht="46.5" customHeight="1">
      <c r="A67" s="125"/>
      <c r="B67" s="45" t="s">
        <v>459</v>
      </c>
      <c r="C67" s="89" t="s">
        <v>460</v>
      </c>
      <c r="D67" s="89"/>
      <c r="E67" s="39">
        <f>SUM(E68)</f>
        <v>50</v>
      </c>
      <c r="F67" s="39">
        <f>SUM(F68)</f>
        <v>0</v>
      </c>
      <c r="G67" s="39">
        <f>SUM(G68)</f>
        <v>0</v>
      </c>
      <c r="H67" s="39">
        <f>SUM(H68)</f>
        <v>0</v>
      </c>
      <c r="I67" s="39">
        <f>SUM(I68)</f>
        <v>50</v>
      </c>
    </row>
    <row r="68" spans="1:9" ht="51" customHeight="1">
      <c r="A68" s="125"/>
      <c r="B68" s="45" t="s">
        <v>461</v>
      </c>
      <c r="C68" s="89" t="s">
        <v>462</v>
      </c>
      <c r="D68" s="89"/>
      <c r="E68" s="39">
        <f>SUM(E69)</f>
        <v>50</v>
      </c>
      <c r="F68" s="90">
        <f>SUM(G68+H68)</f>
        <v>0</v>
      </c>
      <c r="G68" s="90">
        <f>SUM(G69)</f>
        <v>0</v>
      </c>
      <c r="H68" s="90"/>
      <c r="I68" s="90">
        <f>SUM(E68+F68)</f>
        <v>50</v>
      </c>
    </row>
    <row r="69" spans="1:9" ht="12.75">
      <c r="A69" s="125"/>
      <c r="B69" s="45" t="s">
        <v>391</v>
      </c>
      <c r="C69" s="89" t="s">
        <v>462</v>
      </c>
      <c r="D69" s="89" t="s">
        <v>392</v>
      </c>
      <c r="E69" s="39">
        <v>50</v>
      </c>
      <c r="F69" s="90">
        <f>SUM(G69+H69)</f>
        <v>0</v>
      </c>
      <c r="G69" s="90">
        <v>0</v>
      </c>
      <c r="H69" s="90"/>
      <c r="I69" s="90">
        <f>SUM(E69+F69)</f>
        <v>50</v>
      </c>
    </row>
    <row r="70" spans="1:9" ht="12.75">
      <c r="A70" s="125"/>
      <c r="B70" s="45" t="s">
        <v>463</v>
      </c>
      <c r="C70" s="89" t="s">
        <v>464</v>
      </c>
      <c r="D70" s="89"/>
      <c r="E70" s="39">
        <f>SUM(E71)</f>
        <v>100</v>
      </c>
      <c r="F70" s="39">
        <f>SUM(F71)</f>
        <v>0</v>
      </c>
      <c r="G70" s="39">
        <f>SUM(G71)</f>
        <v>0</v>
      </c>
      <c r="H70" s="39">
        <f>SUM(H71)</f>
        <v>0</v>
      </c>
      <c r="I70" s="39">
        <f>SUM(I71)</f>
        <v>100</v>
      </c>
    </row>
    <row r="71" spans="1:9" ht="12.75">
      <c r="A71" s="125"/>
      <c r="B71" s="45" t="s">
        <v>465</v>
      </c>
      <c r="C71" s="89" t="s">
        <v>466</v>
      </c>
      <c r="D71" s="89"/>
      <c r="E71" s="39">
        <f>SUM(E72)</f>
        <v>100</v>
      </c>
      <c r="F71" s="90">
        <f>SUM(G71+H71)</f>
        <v>0</v>
      </c>
      <c r="G71" s="90">
        <f>SUM(G72)</f>
        <v>0</v>
      </c>
      <c r="H71" s="90"/>
      <c r="I71" s="90">
        <f aca="true" t="shared" si="8" ref="I71:I78">SUM(E71+F71)</f>
        <v>100</v>
      </c>
    </row>
    <row r="72" spans="1:9" ht="12.75">
      <c r="A72" s="125"/>
      <c r="B72" s="45" t="s">
        <v>391</v>
      </c>
      <c r="C72" s="89" t="s">
        <v>466</v>
      </c>
      <c r="D72" s="89" t="s">
        <v>392</v>
      </c>
      <c r="E72" s="39">
        <v>100</v>
      </c>
      <c r="F72" s="90">
        <f>SUM(G72+H72)</f>
        <v>0</v>
      </c>
      <c r="G72" s="90">
        <v>0</v>
      </c>
      <c r="H72" s="90"/>
      <c r="I72" s="90">
        <f t="shared" si="8"/>
        <v>100</v>
      </c>
    </row>
    <row r="73" spans="1:9" ht="12.75">
      <c r="A73" s="125"/>
      <c r="B73" s="45" t="s">
        <v>467</v>
      </c>
      <c r="C73" s="89" t="s">
        <v>468</v>
      </c>
      <c r="D73" s="89"/>
      <c r="E73" s="39">
        <f>SUM(E74)</f>
        <v>300</v>
      </c>
      <c r="F73" s="90">
        <f>SUM(G73+H73)</f>
        <v>0</v>
      </c>
      <c r="G73" s="90">
        <f>SUM(G74)</f>
        <v>0</v>
      </c>
      <c r="H73" s="90"/>
      <c r="I73" s="90">
        <f t="shared" si="8"/>
        <v>300</v>
      </c>
    </row>
    <row r="74" spans="1:9" ht="31.5" customHeight="1">
      <c r="A74" s="125"/>
      <c r="B74" s="45" t="s">
        <v>469</v>
      </c>
      <c r="C74" s="89" t="s">
        <v>470</v>
      </c>
      <c r="D74" s="89"/>
      <c r="E74" s="39">
        <f>SUM(E75)</f>
        <v>300</v>
      </c>
      <c r="F74" s="90">
        <f>SUM(G74+H74)</f>
        <v>0</v>
      </c>
      <c r="G74" s="90"/>
      <c r="H74" s="90"/>
      <c r="I74" s="90">
        <f t="shared" si="8"/>
        <v>300</v>
      </c>
    </row>
    <row r="75" spans="1:9" ht="12.75">
      <c r="A75" s="125"/>
      <c r="B75" s="45" t="s">
        <v>391</v>
      </c>
      <c r="C75" s="89" t="s">
        <v>470</v>
      </c>
      <c r="D75" s="89" t="s">
        <v>392</v>
      </c>
      <c r="E75" s="39">
        <v>300</v>
      </c>
      <c r="F75" s="90">
        <f>SUM(G75+H75)</f>
        <v>0</v>
      </c>
      <c r="G75" s="90">
        <v>0</v>
      </c>
      <c r="H75" s="90"/>
      <c r="I75" s="90">
        <f t="shared" si="8"/>
        <v>300</v>
      </c>
    </row>
    <row r="76" spans="1:9" ht="18" customHeight="1">
      <c r="A76" s="125"/>
      <c r="B76" s="45" t="s">
        <v>471</v>
      </c>
      <c r="C76" s="89" t="s">
        <v>472</v>
      </c>
      <c r="D76" s="89"/>
      <c r="E76" s="39">
        <f aca="true" t="shared" si="9" ref="E76:H77">SUM(E77)</f>
        <v>2313.9</v>
      </c>
      <c r="F76" s="90">
        <f t="shared" si="9"/>
        <v>0</v>
      </c>
      <c r="G76" s="90">
        <f t="shared" si="9"/>
        <v>0</v>
      </c>
      <c r="H76" s="90">
        <f t="shared" si="9"/>
        <v>0</v>
      </c>
      <c r="I76" s="90">
        <f t="shared" si="8"/>
        <v>2313.9</v>
      </c>
    </row>
    <row r="77" spans="1:9" ht="12.75">
      <c r="A77" s="125"/>
      <c r="B77" s="45" t="s">
        <v>420</v>
      </c>
      <c r="C77" s="89" t="s">
        <v>473</v>
      </c>
      <c r="D77" s="89"/>
      <c r="E77" s="39">
        <f t="shared" si="9"/>
        <v>2313.9</v>
      </c>
      <c r="F77" s="90">
        <f t="shared" si="9"/>
        <v>0</v>
      </c>
      <c r="G77" s="90">
        <f t="shared" si="9"/>
        <v>0</v>
      </c>
      <c r="H77" s="90">
        <f t="shared" si="9"/>
        <v>0</v>
      </c>
      <c r="I77" s="90">
        <f t="shared" si="8"/>
        <v>2313.9</v>
      </c>
    </row>
    <row r="78" spans="1:9" ht="12.75">
      <c r="A78" s="125"/>
      <c r="B78" s="92" t="s">
        <v>403</v>
      </c>
      <c r="C78" s="63" t="s">
        <v>473</v>
      </c>
      <c r="D78" s="89" t="s">
        <v>404</v>
      </c>
      <c r="E78" s="39">
        <v>2313.9</v>
      </c>
      <c r="F78" s="90">
        <f>SUM(G78)</f>
        <v>0</v>
      </c>
      <c r="G78" s="90">
        <v>0</v>
      </c>
      <c r="H78" s="90"/>
      <c r="I78" s="90">
        <f t="shared" si="8"/>
        <v>2313.9</v>
      </c>
    </row>
    <row r="79" spans="1:9" ht="29.25" customHeight="1">
      <c r="A79" s="57">
        <v>7</v>
      </c>
      <c r="B79" s="33" t="s">
        <v>474</v>
      </c>
      <c r="C79" s="86" t="s">
        <v>475</v>
      </c>
      <c r="D79" s="86"/>
      <c r="E79" s="34">
        <f>SUM(E80+E85+E88)</f>
        <v>25400</v>
      </c>
      <c r="F79" s="34">
        <f>SUM(F80+F85+F88)</f>
        <v>0</v>
      </c>
      <c r="G79" s="34">
        <f>SUM(G80+G85+G88)</f>
        <v>0</v>
      </c>
      <c r="H79" s="34">
        <f>SUM(H80+H85+H88)</f>
        <v>0</v>
      </c>
      <c r="I79" s="34">
        <f>SUM(I80+I85+I88)</f>
        <v>25400</v>
      </c>
    </row>
    <row r="80" spans="1:9" ht="30.75" customHeight="1">
      <c r="A80" s="57"/>
      <c r="B80" s="45" t="s">
        <v>476</v>
      </c>
      <c r="C80" s="89" t="s">
        <v>477</v>
      </c>
      <c r="D80" s="89"/>
      <c r="E80" s="39">
        <f>SUM(E81+E83)</f>
        <v>21150</v>
      </c>
      <c r="F80" s="39">
        <f>SUM(F81+F83)</f>
        <v>0</v>
      </c>
      <c r="G80" s="39">
        <f>SUM(G81+G83)</f>
        <v>0</v>
      </c>
      <c r="H80" s="39">
        <f>SUM(H81+H83)</f>
        <v>0</v>
      </c>
      <c r="I80" s="39">
        <f>SUM(I81+I83)</f>
        <v>21150</v>
      </c>
    </row>
    <row r="81" spans="1:9" ht="32.25" customHeight="1">
      <c r="A81" s="57"/>
      <c r="B81" s="45" t="s">
        <v>420</v>
      </c>
      <c r="C81" s="89" t="s">
        <v>478</v>
      </c>
      <c r="D81" s="89"/>
      <c r="E81" s="39">
        <f>SUM(E82)</f>
        <v>4000</v>
      </c>
      <c r="F81" s="39">
        <f>SUM(F82)</f>
        <v>0</v>
      </c>
      <c r="G81" s="39">
        <f>SUM(G82)</f>
        <v>0</v>
      </c>
      <c r="H81" s="39">
        <f>SUM(H82)</f>
        <v>0</v>
      </c>
      <c r="I81" s="39">
        <f>SUM(E81+F81)</f>
        <v>4000</v>
      </c>
    </row>
    <row r="82" spans="1:9" ht="46.5" customHeight="1">
      <c r="A82" s="57"/>
      <c r="B82" s="92" t="s">
        <v>479</v>
      </c>
      <c r="C82" s="89" t="s">
        <v>478</v>
      </c>
      <c r="D82" s="89" t="s">
        <v>480</v>
      </c>
      <c r="E82" s="39">
        <v>4000</v>
      </c>
      <c r="F82" s="90">
        <f>SUM(G82+H82)</f>
        <v>0</v>
      </c>
      <c r="G82" s="90">
        <v>0</v>
      </c>
      <c r="H82" s="90">
        <v>0</v>
      </c>
      <c r="I82" s="90">
        <f>SUM(E82+F82)</f>
        <v>4000</v>
      </c>
    </row>
    <row r="83" spans="1:9" ht="30.75" customHeight="1">
      <c r="A83" s="57"/>
      <c r="B83" s="45" t="s">
        <v>481</v>
      </c>
      <c r="C83" s="89" t="s">
        <v>482</v>
      </c>
      <c r="D83" s="89"/>
      <c r="E83" s="39">
        <f>SUM(E84)</f>
        <v>17150</v>
      </c>
      <c r="F83" s="39">
        <f>SUM(F84)</f>
        <v>0</v>
      </c>
      <c r="G83" s="39">
        <f>SUM(G84)</f>
        <v>0</v>
      </c>
      <c r="H83" s="39">
        <f>SUM(H84)</f>
        <v>0</v>
      </c>
      <c r="I83" s="90">
        <f>SUM(E83+F83)</f>
        <v>17150</v>
      </c>
    </row>
    <row r="84" spans="1:9" ht="12.75">
      <c r="A84" s="57"/>
      <c r="B84" s="45" t="s">
        <v>391</v>
      </c>
      <c r="C84" s="89" t="s">
        <v>482</v>
      </c>
      <c r="D84" s="89" t="s">
        <v>392</v>
      </c>
      <c r="E84" s="39">
        <v>17150</v>
      </c>
      <c r="F84" s="90">
        <f>SUM(G84+H84)</f>
        <v>0</v>
      </c>
      <c r="G84" s="90">
        <v>0</v>
      </c>
      <c r="H84" s="90">
        <v>0</v>
      </c>
      <c r="I84" s="90">
        <f>SUM(E84+F84)</f>
        <v>17150</v>
      </c>
    </row>
    <row r="85" spans="1:9" ht="18.75" customHeight="1">
      <c r="A85" s="57"/>
      <c r="B85" s="45" t="s">
        <v>483</v>
      </c>
      <c r="C85" s="89" t="s">
        <v>484</v>
      </c>
      <c r="D85" s="89"/>
      <c r="E85" s="39">
        <f>SUM(E87)</f>
        <v>3300</v>
      </c>
      <c r="F85" s="90">
        <f>SUM(G85+H85)</f>
        <v>0</v>
      </c>
      <c r="G85" s="90">
        <f>SUM(G87)</f>
        <v>0</v>
      </c>
      <c r="H85" s="90">
        <f>SUM(H87)</f>
        <v>0</v>
      </c>
      <c r="I85" s="90">
        <f>SUM(I87)</f>
        <v>3300</v>
      </c>
    </row>
    <row r="86" spans="1:9" ht="12.75">
      <c r="A86" s="57"/>
      <c r="B86" s="45" t="s">
        <v>485</v>
      </c>
      <c r="C86" s="89" t="s">
        <v>486</v>
      </c>
      <c r="D86" s="89"/>
      <c r="E86" s="39">
        <f>SUM(E87)</f>
        <v>3300</v>
      </c>
      <c r="F86" s="39">
        <f>SUM(F87)</f>
        <v>0</v>
      </c>
      <c r="G86" s="39">
        <f>SUM(G87)</f>
        <v>0</v>
      </c>
      <c r="H86" s="39">
        <f>SUM(H87)</f>
        <v>0</v>
      </c>
      <c r="I86" s="90">
        <f>SUM(E86+F86)</f>
        <v>3300</v>
      </c>
    </row>
    <row r="87" spans="1:9" ht="12.75">
      <c r="A87" s="57"/>
      <c r="B87" s="45" t="s">
        <v>391</v>
      </c>
      <c r="C87" s="89" t="s">
        <v>486</v>
      </c>
      <c r="D87" s="89" t="s">
        <v>392</v>
      </c>
      <c r="E87" s="39">
        <v>3300</v>
      </c>
      <c r="F87" s="90">
        <f>SUM(G87+H87)</f>
        <v>0</v>
      </c>
      <c r="G87" s="90">
        <v>0</v>
      </c>
      <c r="H87" s="90">
        <v>0</v>
      </c>
      <c r="I87" s="90">
        <f>SUM(E87+F87)</f>
        <v>3300</v>
      </c>
    </row>
    <row r="88" spans="1:9" ht="12.75">
      <c r="A88" s="57"/>
      <c r="B88" s="45" t="s">
        <v>487</v>
      </c>
      <c r="C88" s="89" t="s">
        <v>488</v>
      </c>
      <c r="D88" s="89"/>
      <c r="E88" s="39">
        <f>SUM(E89)</f>
        <v>950</v>
      </c>
      <c r="F88" s="39">
        <f>SUM(F89)</f>
        <v>0</v>
      </c>
      <c r="G88" s="39">
        <f>SUM(G89)</f>
        <v>0</v>
      </c>
      <c r="H88" s="39">
        <f>SUM(H89)</f>
        <v>0</v>
      </c>
      <c r="I88" s="39">
        <f>SUM(I89)</f>
        <v>950</v>
      </c>
    </row>
    <row r="89" spans="1:9" ht="12.75">
      <c r="A89" s="57"/>
      <c r="B89" s="45" t="s">
        <v>489</v>
      </c>
      <c r="C89" s="89" t="s">
        <v>490</v>
      </c>
      <c r="D89" s="89"/>
      <c r="E89" s="39">
        <f>SUM(E90)</f>
        <v>950</v>
      </c>
      <c r="F89" s="39">
        <f>SUM(F90)</f>
        <v>0</v>
      </c>
      <c r="G89" s="39">
        <f>SUM(G90)</f>
        <v>0</v>
      </c>
      <c r="H89" s="39">
        <f>SUM(H90)</f>
        <v>0</v>
      </c>
      <c r="I89" s="90">
        <f>SUM(E89+F89)</f>
        <v>950</v>
      </c>
    </row>
    <row r="90" spans="1:9" ht="12.75">
      <c r="A90" s="57"/>
      <c r="B90" s="45" t="s">
        <v>391</v>
      </c>
      <c r="C90" s="89" t="s">
        <v>490</v>
      </c>
      <c r="D90" s="89" t="s">
        <v>392</v>
      </c>
      <c r="E90" s="39">
        <v>950</v>
      </c>
      <c r="F90" s="90">
        <f>SUM(G90+H90)</f>
        <v>0</v>
      </c>
      <c r="G90" s="90">
        <v>0</v>
      </c>
      <c r="H90" s="90">
        <v>0</v>
      </c>
      <c r="I90" s="90">
        <f>SUM(E90+F90)</f>
        <v>950</v>
      </c>
    </row>
    <row r="91" spans="1:9" ht="12.75">
      <c r="A91" s="57">
        <v>8</v>
      </c>
      <c r="B91" s="33" t="s">
        <v>491</v>
      </c>
      <c r="C91" s="86" t="s">
        <v>492</v>
      </c>
      <c r="D91" s="89"/>
      <c r="E91" s="34">
        <f>SUM(E92)</f>
        <v>800</v>
      </c>
      <c r="F91" s="34">
        <f aca="true" t="shared" si="10" ref="F91:I92">SUM(F92)</f>
        <v>0</v>
      </c>
      <c r="G91" s="34">
        <f t="shared" si="10"/>
        <v>0</v>
      </c>
      <c r="H91" s="34">
        <f t="shared" si="10"/>
        <v>0</v>
      </c>
      <c r="I91" s="34">
        <f t="shared" si="10"/>
        <v>800</v>
      </c>
    </row>
    <row r="92" spans="1:9" ht="12.75">
      <c r="A92" s="57"/>
      <c r="B92" s="45" t="s">
        <v>493</v>
      </c>
      <c r="C92" s="89" t="s">
        <v>494</v>
      </c>
      <c r="D92" s="89"/>
      <c r="E92" s="39">
        <f>SUM(E93)</f>
        <v>800</v>
      </c>
      <c r="F92" s="39">
        <f t="shared" si="10"/>
        <v>0</v>
      </c>
      <c r="G92" s="39">
        <f t="shared" si="10"/>
        <v>0</v>
      </c>
      <c r="H92" s="39">
        <f t="shared" si="10"/>
        <v>0</v>
      </c>
      <c r="I92" s="39">
        <f t="shared" si="10"/>
        <v>800</v>
      </c>
    </row>
    <row r="93" spans="1:9" ht="12.75">
      <c r="A93" s="57"/>
      <c r="B93" s="45" t="s">
        <v>495</v>
      </c>
      <c r="C93" s="89" t="s">
        <v>496</v>
      </c>
      <c r="D93" s="89"/>
      <c r="E93" s="39">
        <f>SUM(E94)</f>
        <v>800</v>
      </c>
      <c r="F93" s="39">
        <f>SUM(F94)</f>
        <v>0</v>
      </c>
      <c r="G93" s="39">
        <f>SUM(G94)</f>
        <v>0</v>
      </c>
      <c r="H93" s="39">
        <f>SUM(H94)</f>
        <v>0</v>
      </c>
      <c r="I93" s="90">
        <f>SUM(E93+F93)</f>
        <v>800</v>
      </c>
    </row>
    <row r="94" spans="1:9" ht="12.75">
      <c r="A94" s="57"/>
      <c r="B94" s="45" t="s">
        <v>391</v>
      </c>
      <c r="C94" s="89" t="s">
        <v>496</v>
      </c>
      <c r="D94" s="89" t="s">
        <v>392</v>
      </c>
      <c r="E94" s="39">
        <v>800</v>
      </c>
      <c r="F94" s="90">
        <f>SUM(G94+H94)</f>
        <v>0</v>
      </c>
      <c r="G94" s="90">
        <v>0</v>
      </c>
      <c r="H94" s="90">
        <v>0</v>
      </c>
      <c r="I94" s="90">
        <f>SUM(E94+F94)</f>
        <v>800</v>
      </c>
    </row>
    <row r="95" spans="1:9" ht="12.75">
      <c r="A95" s="126">
        <v>9</v>
      </c>
      <c r="B95" s="127" t="s">
        <v>497</v>
      </c>
      <c r="C95" s="86" t="s">
        <v>498</v>
      </c>
      <c r="D95" s="86"/>
      <c r="E95" s="34">
        <f>SUM(E96)</f>
        <v>80</v>
      </c>
      <c r="F95" s="34">
        <f>SUM(F96)</f>
        <v>0</v>
      </c>
      <c r="G95" s="34">
        <f>SUM(G96)</f>
        <v>0</v>
      </c>
      <c r="H95" s="34">
        <f>SUM(H96)</f>
        <v>0</v>
      </c>
      <c r="I95" s="34">
        <f>SUM(I96)</f>
        <v>80</v>
      </c>
    </row>
    <row r="96" spans="1:9" ht="12.75">
      <c r="A96" s="125"/>
      <c r="B96" s="128" t="s">
        <v>499</v>
      </c>
      <c r="C96" s="89" t="s">
        <v>500</v>
      </c>
      <c r="D96" s="89"/>
      <c r="E96" s="129">
        <f>SUM(E97+E100)</f>
        <v>80</v>
      </c>
      <c r="F96" s="129">
        <f>SUM(F97+F100)</f>
        <v>0</v>
      </c>
      <c r="G96" s="129">
        <f>SUM(G97+G100)</f>
        <v>0</v>
      </c>
      <c r="H96" s="129">
        <f>SUM(H97+H100)</f>
        <v>0</v>
      </c>
      <c r="I96" s="129">
        <f>SUM(I97+I100)</f>
        <v>80</v>
      </c>
    </row>
    <row r="97" spans="1:11" ht="46.5" customHeight="1">
      <c r="A97" s="125"/>
      <c r="B97" s="128" t="s">
        <v>501</v>
      </c>
      <c r="C97" s="89" t="s">
        <v>502</v>
      </c>
      <c r="D97" s="89"/>
      <c r="E97" s="129">
        <f>SUM(E98)</f>
        <v>50</v>
      </c>
      <c r="F97" s="130">
        <f>SUM(F98)</f>
        <v>0</v>
      </c>
      <c r="G97" s="130">
        <f>SUM(G98)</f>
        <v>0</v>
      </c>
      <c r="H97" s="130">
        <f>SUM(H98)</f>
        <v>0</v>
      </c>
      <c r="I97" s="130">
        <f>SUM(I98)</f>
        <v>50</v>
      </c>
      <c r="K97" s="45"/>
    </row>
    <row r="98" spans="1:9" ht="12.75">
      <c r="A98" s="125"/>
      <c r="B98" s="45" t="s">
        <v>391</v>
      </c>
      <c r="C98" s="89" t="s">
        <v>503</v>
      </c>
      <c r="D98" s="89" t="s">
        <v>392</v>
      </c>
      <c r="E98" s="39">
        <v>50</v>
      </c>
      <c r="F98" s="90">
        <f>SUM(G98+H98)</f>
        <v>0</v>
      </c>
      <c r="G98" s="90">
        <v>0</v>
      </c>
      <c r="H98" s="90"/>
      <c r="I98" s="90">
        <v>50</v>
      </c>
    </row>
    <row r="99" spans="1:9" ht="12.75">
      <c r="A99" s="125"/>
      <c r="B99" s="45" t="s">
        <v>504</v>
      </c>
      <c r="C99" s="89" t="s">
        <v>505</v>
      </c>
      <c r="D99" s="89"/>
      <c r="E99" s="39">
        <f>SUM(E100)</f>
        <v>30</v>
      </c>
      <c r="F99" s="39">
        <f>SUM(F100)</f>
        <v>0</v>
      </c>
      <c r="G99" s="39">
        <f>SUM(G100)</f>
        <v>0</v>
      </c>
      <c r="H99" s="39">
        <f>SUM(H100)</f>
        <v>0</v>
      </c>
      <c r="I99" s="39">
        <f>SUM(I100)</f>
        <v>30</v>
      </c>
    </row>
    <row r="100" spans="1:9" ht="79.5" customHeight="1">
      <c r="A100" s="125"/>
      <c r="B100" s="45" t="s">
        <v>506</v>
      </c>
      <c r="C100" s="89" t="s">
        <v>507</v>
      </c>
      <c r="D100" s="89"/>
      <c r="E100" s="39">
        <f>SUM(E101)</f>
        <v>30</v>
      </c>
      <c r="F100" s="90">
        <f>SUM(G100+H100)</f>
        <v>0</v>
      </c>
      <c r="G100" s="90">
        <f>SUM(G101)</f>
        <v>0</v>
      </c>
      <c r="H100" s="90"/>
      <c r="I100" s="90">
        <f>SUM(E100+F100)</f>
        <v>30</v>
      </c>
    </row>
    <row r="101" spans="1:9" ht="12.75">
      <c r="A101" s="125"/>
      <c r="B101" s="45" t="s">
        <v>393</v>
      </c>
      <c r="C101" s="89" t="s">
        <v>507</v>
      </c>
      <c r="D101" s="89" t="s">
        <v>394</v>
      </c>
      <c r="E101" s="39">
        <v>30</v>
      </c>
      <c r="F101" s="90">
        <f>SUM(G101+H101)</f>
        <v>0</v>
      </c>
      <c r="G101" s="90">
        <v>0</v>
      </c>
      <c r="H101" s="90"/>
      <c r="I101" s="90">
        <v>30</v>
      </c>
    </row>
    <row r="102" spans="1:10" ht="51.75" customHeight="1">
      <c r="A102" s="126">
        <v>10</v>
      </c>
      <c r="B102" s="33" t="s">
        <v>508</v>
      </c>
      <c r="C102" s="86" t="s">
        <v>509</v>
      </c>
      <c r="D102" s="86"/>
      <c r="E102" s="34">
        <f>SUM(E103+E107+E110)</f>
        <v>964.9</v>
      </c>
      <c r="F102" s="34">
        <f>SUM(F103+F107+F110)</f>
        <v>0</v>
      </c>
      <c r="G102" s="34">
        <f>SUM(G103+G107+G110)</f>
        <v>0</v>
      </c>
      <c r="H102" s="34">
        <f>SUM(H103+H107+H110)</f>
        <v>0</v>
      </c>
      <c r="I102" s="34">
        <f>SUM(I103+I107+I110)</f>
        <v>964.9</v>
      </c>
      <c r="J102" s="39"/>
    </row>
    <row r="103" spans="1:10" ht="32.25" customHeight="1">
      <c r="A103" s="126"/>
      <c r="B103" s="45" t="s">
        <v>510</v>
      </c>
      <c r="C103" s="89" t="s">
        <v>511</v>
      </c>
      <c r="D103" s="89"/>
      <c r="E103" s="39">
        <f>SUM(E104)</f>
        <v>339.1</v>
      </c>
      <c r="F103" s="39">
        <f>SUM(F104)</f>
        <v>0</v>
      </c>
      <c r="G103" s="39">
        <f>SUM(G104)</f>
        <v>0</v>
      </c>
      <c r="H103" s="39">
        <f>SUM(H104)</f>
        <v>0</v>
      </c>
      <c r="I103" s="39">
        <f>SUM(I104)</f>
        <v>339.1</v>
      </c>
      <c r="J103" s="39"/>
    </row>
    <row r="104" spans="1:9" ht="31.5" customHeight="1">
      <c r="A104" s="125"/>
      <c r="B104" s="45" t="s">
        <v>512</v>
      </c>
      <c r="C104" s="89" t="s">
        <v>513</v>
      </c>
      <c r="D104" s="89"/>
      <c r="E104" s="39">
        <f>SUM(E105+E106)</f>
        <v>339.1</v>
      </c>
      <c r="F104" s="39">
        <f>SUM(F105+F106)</f>
        <v>0</v>
      </c>
      <c r="G104" s="39">
        <f>SUM(G105+G106)</f>
        <v>0</v>
      </c>
      <c r="H104" s="39">
        <f>SUM(H105+H106)</f>
        <v>0</v>
      </c>
      <c r="I104" s="39">
        <f>SUM(I105+I106)</f>
        <v>339.1</v>
      </c>
    </row>
    <row r="105" spans="1:9" ht="12.75">
      <c r="A105" s="125"/>
      <c r="B105" s="92" t="s">
        <v>403</v>
      </c>
      <c r="C105" s="63" t="s">
        <v>513</v>
      </c>
      <c r="D105" s="89" t="s">
        <v>404</v>
      </c>
      <c r="E105" s="39">
        <v>141.1</v>
      </c>
      <c r="F105" s="90">
        <f>SUM(G105)</f>
        <v>0</v>
      </c>
      <c r="G105" s="90">
        <v>0</v>
      </c>
      <c r="H105" s="90"/>
      <c r="I105" s="90">
        <f>SUM(E105+F105)</f>
        <v>141.1</v>
      </c>
    </row>
    <row r="106" spans="1:9" ht="12.75">
      <c r="A106" s="125"/>
      <c r="B106" s="45" t="s">
        <v>391</v>
      </c>
      <c r="C106" s="89" t="s">
        <v>513</v>
      </c>
      <c r="D106" s="89" t="s">
        <v>392</v>
      </c>
      <c r="E106" s="39">
        <v>198</v>
      </c>
      <c r="F106" s="90">
        <f>SUM(G106+H106)</f>
        <v>0</v>
      </c>
      <c r="G106" s="90">
        <v>0</v>
      </c>
      <c r="H106" s="90">
        <v>0</v>
      </c>
      <c r="I106" s="90">
        <f>SUM(E106+F106)</f>
        <v>198</v>
      </c>
    </row>
    <row r="107" spans="1:9" ht="12.75">
      <c r="A107" s="125"/>
      <c r="B107" s="45" t="s">
        <v>514</v>
      </c>
      <c r="C107" s="89" t="s">
        <v>515</v>
      </c>
      <c r="D107" s="89"/>
      <c r="E107" s="39">
        <f aca="true" t="shared" si="11" ref="E107:I108">SUM(E108)</f>
        <v>625.8</v>
      </c>
      <c r="F107" s="39">
        <f t="shared" si="11"/>
        <v>0</v>
      </c>
      <c r="G107" s="39">
        <f t="shared" si="11"/>
        <v>0</v>
      </c>
      <c r="H107" s="39">
        <f t="shared" si="11"/>
        <v>0</v>
      </c>
      <c r="I107" s="39">
        <f t="shared" si="11"/>
        <v>625.8</v>
      </c>
    </row>
    <row r="108" spans="1:9" ht="12.75">
      <c r="A108" s="125"/>
      <c r="B108" s="45" t="s">
        <v>516</v>
      </c>
      <c r="C108" s="89" t="s">
        <v>517</v>
      </c>
      <c r="D108" s="89"/>
      <c r="E108" s="39">
        <f t="shared" si="11"/>
        <v>625.8</v>
      </c>
      <c r="F108" s="39">
        <f t="shared" si="11"/>
        <v>0</v>
      </c>
      <c r="G108" s="39">
        <f t="shared" si="11"/>
        <v>0</v>
      </c>
      <c r="H108" s="39">
        <f t="shared" si="11"/>
        <v>0</v>
      </c>
      <c r="I108" s="39">
        <f t="shared" si="11"/>
        <v>625.8</v>
      </c>
    </row>
    <row r="109" spans="1:9" ht="12.75">
      <c r="A109" s="125"/>
      <c r="B109" s="92" t="s">
        <v>403</v>
      </c>
      <c r="C109" s="63" t="s">
        <v>517</v>
      </c>
      <c r="D109" s="89" t="s">
        <v>404</v>
      </c>
      <c r="E109" s="39">
        <v>625.8</v>
      </c>
      <c r="F109" s="90">
        <f>SUM(G109)</f>
        <v>0</v>
      </c>
      <c r="G109" s="90">
        <v>0</v>
      </c>
      <c r="H109" s="90"/>
      <c r="I109" s="90">
        <f>SUM(E109+F109)</f>
        <v>625.8</v>
      </c>
    </row>
    <row r="110" spans="1:9" ht="0.75" customHeight="1" hidden="1">
      <c r="A110" s="125"/>
      <c r="B110" s="92" t="s">
        <v>518</v>
      </c>
      <c r="C110" s="63" t="s">
        <v>519</v>
      </c>
      <c r="D110" s="89"/>
      <c r="E110" s="39">
        <f aca="true" t="shared" si="12" ref="E110:I111">SUM(E111)</f>
        <v>0</v>
      </c>
      <c r="F110" s="39">
        <f t="shared" si="12"/>
        <v>0</v>
      </c>
      <c r="G110" s="39">
        <f t="shared" si="12"/>
        <v>0</v>
      </c>
      <c r="H110" s="39">
        <f t="shared" si="12"/>
        <v>0</v>
      </c>
      <c r="I110" s="39">
        <f t="shared" si="12"/>
        <v>0</v>
      </c>
    </row>
    <row r="111" spans="1:9" ht="12.75" hidden="1">
      <c r="A111" s="125"/>
      <c r="B111" s="92" t="s">
        <v>520</v>
      </c>
      <c r="C111" s="63" t="s">
        <v>521</v>
      </c>
      <c r="D111" s="89"/>
      <c r="E111" s="39">
        <f t="shared" si="12"/>
        <v>0</v>
      </c>
      <c r="F111" s="39">
        <f t="shared" si="12"/>
        <v>0</v>
      </c>
      <c r="G111" s="39">
        <f t="shared" si="12"/>
        <v>0</v>
      </c>
      <c r="H111" s="39">
        <f t="shared" si="12"/>
        <v>0</v>
      </c>
      <c r="I111" s="39">
        <f t="shared" si="12"/>
        <v>0</v>
      </c>
    </row>
    <row r="112" spans="1:9" ht="12.75" hidden="1">
      <c r="A112" s="125"/>
      <c r="B112" s="45" t="s">
        <v>391</v>
      </c>
      <c r="C112" s="63" t="s">
        <v>521</v>
      </c>
      <c r="D112" s="89" t="s">
        <v>392</v>
      </c>
      <c r="E112" s="39">
        <v>0</v>
      </c>
      <c r="F112" s="90">
        <f>SUM(G112)</f>
        <v>0</v>
      </c>
      <c r="G112" s="90">
        <v>0</v>
      </c>
      <c r="H112" s="90" t="s">
        <v>186</v>
      </c>
      <c r="I112" s="90">
        <f>SUM(E112+F112)</f>
        <v>0</v>
      </c>
    </row>
    <row r="113" spans="1:9" ht="34.5" customHeight="1">
      <c r="A113" s="126">
        <v>11</v>
      </c>
      <c r="B113" s="33" t="s">
        <v>522</v>
      </c>
      <c r="C113" s="86" t="s">
        <v>523</v>
      </c>
      <c r="D113" s="86"/>
      <c r="E113" s="34">
        <f>SUM(E114)</f>
        <v>18790.6</v>
      </c>
      <c r="F113" s="34">
        <f>SUM(F114)</f>
        <v>0</v>
      </c>
      <c r="G113" s="34">
        <f>SUM(G114)</f>
        <v>0</v>
      </c>
      <c r="H113" s="34">
        <f>SUM(H114)</f>
        <v>0</v>
      </c>
      <c r="I113" s="34">
        <f>SUM(I114)</f>
        <v>18790.6</v>
      </c>
    </row>
    <row r="114" spans="1:9" ht="32.25" customHeight="1">
      <c r="A114" s="125"/>
      <c r="B114" s="45" t="s">
        <v>524</v>
      </c>
      <c r="C114" s="89" t="s">
        <v>525</v>
      </c>
      <c r="D114" s="89"/>
      <c r="E114" s="39">
        <f>SUM(E117)</f>
        <v>18790.6</v>
      </c>
      <c r="F114" s="39">
        <f>SUM(F117)</f>
        <v>0</v>
      </c>
      <c r="G114" s="39">
        <f>SUM(G117)</f>
        <v>0</v>
      </c>
      <c r="H114" s="39">
        <f>SUM(H117)</f>
        <v>0</v>
      </c>
      <c r="I114" s="39">
        <f>SUM(I117)</f>
        <v>18790.6</v>
      </c>
    </row>
    <row r="115" spans="1:9" ht="32.25" customHeight="1" hidden="1">
      <c r="A115" s="125"/>
      <c r="B115" s="45" t="s">
        <v>526</v>
      </c>
      <c r="C115" s="89" t="s">
        <v>527</v>
      </c>
      <c r="D115" s="89"/>
      <c r="E115" s="39">
        <f>SUM(E116)</f>
        <v>1050</v>
      </c>
      <c r="F115" s="39">
        <f>SUM(F116)</f>
        <v>-1050</v>
      </c>
      <c r="G115" s="39">
        <f>SUM(G116)</f>
        <v>-1050</v>
      </c>
      <c r="H115" s="39">
        <f>SUM(H116)</f>
        <v>0</v>
      </c>
      <c r="I115" s="39">
        <f>SUM(I116)</f>
        <v>0</v>
      </c>
    </row>
    <row r="116" spans="1:9" ht="12.75" hidden="1">
      <c r="A116" s="125"/>
      <c r="B116" s="45" t="s">
        <v>391</v>
      </c>
      <c r="C116" s="89" t="s">
        <v>528</v>
      </c>
      <c r="D116" s="89" t="s">
        <v>392</v>
      </c>
      <c r="E116" s="39">
        <v>1050</v>
      </c>
      <c r="F116" s="90">
        <f>SUM(G116)</f>
        <v>-1050</v>
      </c>
      <c r="G116" s="90">
        <v>-1050</v>
      </c>
      <c r="H116" s="90">
        <v>0</v>
      </c>
      <c r="I116" s="90">
        <f>SUM(E116+F116)</f>
        <v>0</v>
      </c>
    </row>
    <row r="117" spans="1:9" ht="31.5" customHeight="1">
      <c r="A117" s="125"/>
      <c r="B117" s="45" t="s">
        <v>529</v>
      </c>
      <c r="C117" s="89" t="s">
        <v>530</v>
      </c>
      <c r="D117" s="89"/>
      <c r="E117" s="39">
        <f>SUM(E118)</f>
        <v>18790.6</v>
      </c>
      <c r="F117" s="39">
        <f>SUM(F118)</f>
        <v>0</v>
      </c>
      <c r="G117" s="39">
        <f>SUM(G118)</f>
        <v>0</v>
      </c>
      <c r="H117" s="39">
        <f>SUM(H118)</f>
        <v>0</v>
      </c>
      <c r="I117" s="39">
        <f>SUM(I118)</f>
        <v>18790.6</v>
      </c>
    </row>
    <row r="118" spans="1:9" ht="32.25" customHeight="1">
      <c r="A118" s="125"/>
      <c r="B118" s="45" t="s">
        <v>391</v>
      </c>
      <c r="C118" s="89" t="s">
        <v>531</v>
      </c>
      <c r="D118" s="89" t="s">
        <v>392</v>
      </c>
      <c r="E118" s="39">
        <v>18790.6</v>
      </c>
      <c r="F118" s="90">
        <f>SUM(G118)</f>
        <v>0</v>
      </c>
      <c r="G118" s="90">
        <v>0</v>
      </c>
      <c r="H118" s="90">
        <v>0</v>
      </c>
      <c r="I118" s="90">
        <f>SUM(E118+F118)</f>
        <v>18790.6</v>
      </c>
    </row>
    <row r="119" spans="1:9" ht="12.75" hidden="1">
      <c r="A119" s="125"/>
      <c r="B119" s="45" t="s">
        <v>532</v>
      </c>
      <c r="C119" s="89" t="s">
        <v>533</v>
      </c>
      <c r="D119" s="89"/>
      <c r="E119" s="39">
        <f>SUM(E120)</f>
        <v>0</v>
      </c>
      <c r="F119" s="39">
        <f>SUM(F120)</f>
        <v>0</v>
      </c>
      <c r="G119" s="39">
        <f>SUM(G120)</f>
        <v>0</v>
      </c>
      <c r="H119" s="39">
        <f>SUM(H120)</f>
        <v>0</v>
      </c>
      <c r="I119" s="39">
        <f>SUM(I120)</f>
        <v>0</v>
      </c>
    </row>
    <row r="120" spans="1:10" ht="12.75" hidden="1">
      <c r="A120" s="125"/>
      <c r="B120" s="45" t="s">
        <v>391</v>
      </c>
      <c r="C120" s="89" t="s">
        <v>534</v>
      </c>
      <c r="D120" s="89" t="s">
        <v>392</v>
      </c>
      <c r="E120" s="39">
        <v>0</v>
      </c>
      <c r="F120" s="90">
        <f>SUM(G120)</f>
        <v>0</v>
      </c>
      <c r="G120" s="90">
        <v>0</v>
      </c>
      <c r="H120" s="90"/>
      <c r="I120" s="90">
        <f>SUM(E120+F120)</f>
        <v>0</v>
      </c>
      <c r="J120" s="131"/>
    </row>
    <row r="121" spans="1:9" ht="12.75" hidden="1">
      <c r="A121" s="125"/>
      <c r="B121" s="45" t="s">
        <v>535</v>
      </c>
      <c r="C121" s="89" t="s">
        <v>536</v>
      </c>
      <c r="D121" s="89"/>
      <c r="E121" s="39">
        <f>SUM(E122)</f>
        <v>0</v>
      </c>
      <c r="F121" s="39">
        <f>SUM(F122)</f>
        <v>0</v>
      </c>
      <c r="G121" s="39">
        <f>SUM(G122)</f>
        <v>0</v>
      </c>
      <c r="H121" s="39">
        <f>SUM(H122)</f>
        <v>0</v>
      </c>
      <c r="I121" s="39">
        <f>SUM(I122)</f>
        <v>0</v>
      </c>
    </row>
    <row r="122" spans="1:9" ht="12.75" hidden="1">
      <c r="A122" s="125"/>
      <c r="B122" s="45" t="s">
        <v>391</v>
      </c>
      <c r="C122" s="89" t="s">
        <v>536</v>
      </c>
      <c r="D122" s="89" t="s">
        <v>392</v>
      </c>
      <c r="E122" s="39">
        <v>0</v>
      </c>
      <c r="F122" s="90">
        <f>SUM(G122)</f>
        <v>0</v>
      </c>
      <c r="G122" s="90">
        <v>0</v>
      </c>
      <c r="H122" s="90"/>
      <c r="I122" s="90">
        <f>SUM(E122+F122)</f>
        <v>0</v>
      </c>
    </row>
    <row r="123" spans="1:9" ht="12.75" hidden="1">
      <c r="A123" s="125"/>
      <c r="B123" s="45" t="s">
        <v>537</v>
      </c>
      <c r="C123" s="89" t="s">
        <v>538</v>
      </c>
      <c r="D123" s="89"/>
      <c r="E123" s="39">
        <f>SUM(E124)</f>
        <v>0</v>
      </c>
      <c r="F123" s="39">
        <f>SUM(F124)</f>
        <v>0</v>
      </c>
      <c r="G123" s="39">
        <f>SUM(G124)</f>
        <v>0</v>
      </c>
      <c r="H123" s="39">
        <f>SUM(H124)</f>
        <v>0</v>
      </c>
      <c r="I123" s="39">
        <f>SUM(I124)</f>
        <v>0</v>
      </c>
    </row>
    <row r="124" spans="1:11" ht="12.75" hidden="1">
      <c r="A124" s="125"/>
      <c r="B124" s="45" t="s">
        <v>391</v>
      </c>
      <c r="C124" s="89" t="s">
        <v>538</v>
      </c>
      <c r="D124" s="89" t="s">
        <v>392</v>
      </c>
      <c r="E124" s="39">
        <v>0</v>
      </c>
      <c r="F124" s="90">
        <f>SUM(G124)</f>
        <v>0</v>
      </c>
      <c r="G124" s="90">
        <v>0</v>
      </c>
      <c r="H124" s="90"/>
      <c r="I124" s="90">
        <f>SUM(E124+F124)</f>
        <v>0</v>
      </c>
      <c r="K124" s="131"/>
    </row>
    <row r="125" spans="1:9" ht="12.75" hidden="1">
      <c r="A125" s="125"/>
      <c r="B125" s="45" t="s">
        <v>539</v>
      </c>
      <c r="C125" s="89" t="s">
        <v>540</v>
      </c>
      <c r="D125" s="89"/>
      <c r="E125" s="39">
        <f>SUM(E126)</f>
        <v>0</v>
      </c>
      <c r="F125" s="39">
        <f>SUM(F126)</f>
        <v>0</v>
      </c>
      <c r="G125" s="39">
        <f>SUM(G126)</f>
        <v>0</v>
      </c>
      <c r="H125" s="39">
        <f>SUM(H126)</f>
        <v>0</v>
      </c>
      <c r="I125" s="39">
        <f>SUM(I126)</f>
        <v>0</v>
      </c>
    </row>
    <row r="126" spans="1:9" ht="12.75" hidden="1">
      <c r="A126" s="125"/>
      <c r="B126" s="45" t="s">
        <v>391</v>
      </c>
      <c r="C126" s="89" t="s">
        <v>540</v>
      </c>
      <c r="D126" s="89" t="s">
        <v>392</v>
      </c>
      <c r="E126" s="39">
        <v>0</v>
      </c>
      <c r="F126" s="90">
        <f>SUM(G126)</f>
        <v>0</v>
      </c>
      <c r="G126" s="90">
        <v>0</v>
      </c>
      <c r="H126" s="90"/>
      <c r="I126" s="90">
        <f>SUM(E126+F126)</f>
        <v>0</v>
      </c>
    </row>
    <row r="127" spans="1:9" ht="12.75">
      <c r="A127" s="57">
        <v>12</v>
      </c>
      <c r="B127" s="33" t="s">
        <v>541</v>
      </c>
      <c r="C127" s="86" t="s">
        <v>542</v>
      </c>
      <c r="D127" s="132"/>
      <c r="E127" s="34">
        <f>SUM(E128)</f>
        <v>18150</v>
      </c>
      <c r="F127" s="34">
        <f>SUM(F128)</f>
        <v>0</v>
      </c>
      <c r="G127" s="34">
        <f>SUM(G128)</f>
        <v>0</v>
      </c>
      <c r="H127" s="34">
        <f>SUM(H128)</f>
        <v>0</v>
      </c>
      <c r="I127" s="34">
        <f>SUM(I128)</f>
        <v>18150</v>
      </c>
    </row>
    <row r="128" spans="1:9" ht="18.75" customHeight="1">
      <c r="A128" s="63"/>
      <c r="B128" s="45" t="s">
        <v>543</v>
      </c>
      <c r="C128" s="89" t="s">
        <v>544</v>
      </c>
      <c r="D128" s="89"/>
      <c r="E128" s="39">
        <f>SUM(E129+E131+E133+E135)</f>
        <v>18150</v>
      </c>
      <c r="F128" s="39">
        <f>SUM(G128+H128)</f>
        <v>0</v>
      </c>
      <c r="G128" s="39">
        <f>SUM(G129+G135+G131+G133)</f>
        <v>0</v>
      </c>
      <c r="H128" s="39">
        <f aca="true" t="shared" si="13" ref="F128:H133">SUM(H129)</f>
        <v>0</v>
      </c>
      <c r="I128" s="39">
        <f aca="true" t="shared" si="14" ref="I128:I134">SUM(E128+F128)</f>
        <v>18150</v>
      </c>
    </row>
    <row r="129" spans="1:9" ht="12.75">
      <c r="A129" s="63"/>
      <c r="B129" s="45" t="s">
        <v>545</v>
      </c>
      <c r="C129" s="89" t="s">
        <v>546</v>
      </c>
      <c r="D129" s="89"/>
      <c r="E129" s="39">
        <f>SUM(E130)</f>
        <v>8000</v>
      </c>
      <c r="F129" s="39">
        <f t="shared" si="13"/>
        <v>0</v>
      </c>
      <c r="G129" s="39">
        <f t="shared" si="13"/>
        <v>0</v>
      </c>
      <c r="H129" s="39">
        <f t="shared" si="13"/>
        <v>0</v>
      </c>
      <c r="I129" s="39">
        <f t="shared" si="14"/>
        <v>8000</v>
      </c>
    </row>
    <row r="130" spans="1:9" ht="12.75">
      <c r="A130" s="63"/>
      <c r="B130" s="45" t="s">
        <v>391</v>
      </c>
      <c r="C130" s="89" t="s">
        <v>546</v>
      </c>
      <c r="D130" s="89" t="s">
        <v>392</v>
      </c>
      <c r="E130" s="39">
        <v>8000</v>
      </c>
      <c r="F130" s="90">
        <f>SUM(G130+H130)</f>
        <v>0</v>
      </c>
      <c r="G130" s="90">
        <v>0</v>
      </c>
      <c r="H130" s="90">
        <v>0</v>
      </c>
      <c r="I130" s="39">
        <f t="shared" si="14"/>
        <v>8000</v>
      </c>
    </row>
    <row r="131" spans="1:9" ht="12.75">
      <c r="A131" s="63"/>
      <c r="B131" s="45" t="s">
        <v>547</v>
      </c>
      <c r="C131" s="89" t="s">
        <v>548</v>
      </c>
      <c r="D131" s="89"/>
      <c r="E131" s="39">
        <f>SUM(E132)</f>
        <v>2500</v>
      </c>
      <c r="F131" s="39">
        <f t="shared" si="13"/>
        <v>0</v>
      </c>
      <c r="G131" s="39">
        <f t="shared" si="13"/>
        <v>0</v>
      </c>
      <c r="H131" s="39">
        <f t="shared" si="13"/>
        <v>0</v>
      </c>
      <c r="I131" s="39">
        <f t="shared" si="14"/>
        <v>2500</v>
      </c>
    </row>
    <row r="132" spans="1:9" ht="12.75">
      <c r="A132" s="63"/>
      <c r="B132" s="45" t="s">
        <v>391</v>
      </c>
      <c r="C132" s="89" t="s">
        <v>548</v>
      </c>
      <c r="D132" s="89" t="s">
        <v>392</v>
      </c>
      <c r="E132" s="39">
        <v>2500</v>
      </c>
      <c r="F132" s="90">
        <f>SUM(G132+H132)</f>
        <v>0</v>
      </c>
      <c r="G132" s="90">
        <v>0</v>
      </c>
      <c r="H132" s="90">
        <v>0</v>
      </c>
      <c r="I132" s="39">
        <f t="shared" si="14"/>
        <v>2500</v>
      </c>
    </row>
    <row r="133" spans="1:9" ht="30" customHeight="1">
      <c r="A133" s="63"/>
      <c r="B133" s="45" t="s">
        <v>549</v>
      </c>
      <c r="C133" s="89" t="s">
        <v>550</v>
      </c>
      <c r="D133" s="89"/>
      <c r="E133" s="39">
        <f>SUM(E134)</f>
        <v>3650</v>
      </c>
      <c r="F133" s="39">
        <f t="shared" si="13"/>
        <v>0</v>
      </c>
      <c r="G133" s="39">
        <f t="shared" si="13"/>
        <v>0</v>
      </c>
      <c r="H133" s="39">
        <f t="shared" si="13"/>
        <v>0</v>
      </c>
      <c r="I133" s="39">
        <f t="shared" si="14"/>
        <v>3650</v>
      </c>
    </row>
    <row r="134" spans="1:9" ht="12.75">
      <c r="A134" s="63"/>
      <c r="B134" s="45" t="s">
        <v>391</v>
      </c>
      <c r="C134" s="89" t="s">
        <v>550</v>
      </c>
      <c r="D134" s="89" t="s">
        <v>392</v>
      </c>
      <c r="E134" s="39">
        <v>3650</v>
      </c>
      <c r="F134" s="90">
        <f>SUM(G134+H134)</f>
        <v>0</v>
      </c>
      <c r="G134" s="90">
        <v>0</v>
      </c>
      <c r="H134" s="90">
        <v>0</v>
      </c>
      <c r="I134" s="39">
        <f t="shared" si="14"/>
        <v>3650</v>
      </c>
    </row>
    <row r="135" spans="1:9" ht="32.25" customHeight="1">
      <c r="A135" s="63"/>
      <c r="B135" s="45" t="s">
        <v>551</v>
      </c>
      <c r="C135" s="89" t="s">
        <v>552</v>
      </c>
      <c r="D135" s="89"/>
      <c r="E135" s="39">
        <f>SUM(E136)</f>
        <v>4000</v>
      </c>
      <c r="F135" s="39">
        <f>SUM(F136)</f>
        <v>0</v>
      </c>
      <c r="G135" s="39">
        <f>SUM(G136)</f>
        <v>0</v>
      </c>
      <c r="H135" s="39">
        <f>SUM(H136)</f>
        <v>0</v>
      </c>
      <c r="I135" s="39">
        <f>SUM(I136)</f>
        <v>4000</v>
      </c>
    </row>
    <row r="136" spans="1:9" ht="12.75">
      <c r="A136" s="63"/>
      <c r="B136" s="23" t="s">
        <v>479</v>
      </c>
      <c r="C136" s="89" t="s">
        <v>553</v>
      </c>
      <c r="D136" s="89" t="s">
        <v>480</v>
      </c>
      <c r="E136" s="39">
        <v>4000</v>
      </c>
      <c r="F136" s="90">
        <f>SUM(G136+H136)</f>
        <v>0</v>
      </c>
      <c r="G136" s="90">
        <v>0</v>
      </c>
      <c r="H136" s="90"/>
      <c r="I136" s="90">
        <f>SUM(E136+F136)</f>
        <v>4000</v>
      </c>
    </row>
    <row r="137" spans="1:9" ht="30.75" customHeight="1">
      <c r="A137" s="57">
        <v>13</v>
      </c>
      <c r="B137" s="33" t="s">
        <v>554</v>
      </c>
      <c r="C137" s="86" t="s">
        <v>555</v>
      </c>
      <c r="D137" s="86"/>
      <c r="E137" s="34">
        <f>SUM(E138)</f>
        <v>1170</v>
      </c>
      <c r="F137" s="83">
        <f>SUM(G137+H137)</f>
        <v>0</v>
      </c>
      <c r="G137" s="83">
        <f>SUM(G138)</f>
        <v>0</v>
      </c>
      <c r="H137" s="83"/>
      <c r="I137" s="83">
        <f>SUM(E137+F137)</f>
        <v>1170</v>
      </c>
    </row>
    <row r="138" spans="1:9" ht="30.75" customHeight="1">
      <c r="A138" s="63"/>
      <c r="B138" s="45" t="s">
        <v>556</v>
      </c>
      <c r="C138" s="89" t="s">
        <v>557</v>
      </c>
      <c r="D138" s="89"/>
      <c r="E138" s="39">
        <f>SUM(E140)</f>
        <v>1170</v>
      </c>
      <c r="F138" s="90">
        <f>SUM(G138+H138)</f>
        <v>0</v>
      </c>
      <c r="G138" s="90">
        <f>SUM(G139)</f>
        <v>0</v>
      </c>
      <c r="H138" s="90"/>
      <c r="I138" s="90">
        <f>SUM(E138+F138)</f>
        <v>1170</v>
      </c>
    </row>
    <row r="139" spans="1:9" ht="30.75" customHeight="1">
      <c r="A139" s="63"/>
      <c r="B139" s="45" t="s">
        <v>558</v>
      </c>
      <c r="C139" s="89" t="s">
        <v>559</v>
      </c>
      <c r="D139" s="89"/>
      <c r="E139" s="39">
        <f>SUM(E140)</f>
        <v>1170</v>
      </c>
      <c r="F139" s="90">
        <f>SUM(G139+H139)</f>
        <v>0</v>
      </c>
      <c r="G139" s="90">
        <f>SUM(G140)</f>
        <v>0</v>
      </c>
      <c r="H139" s="90"/>
      <c r="I139" s="90">
        <f>SUM(E139+F139)</f>
        <v>1170</v>
      </c>
    </row>
    <row r="140" spans="1:9" ht="12.75">
      <c r="A140" s="63"/>
      <c r="B140" s="45" t="s">
        <v>391</v>
      </c>
      <c r="C140" s="89" t="s">
        <v>560</v>
      </c>
      <c r="D140" s="89" t="s">
        <v>392</v>
      </c>
      <c r="E140" s="39">
        <v>1170</v>
      </c>
      <c r="F140" s="90">
        <f>SUM(G140+H140)</f>
        <v>0</v>
      </c>
      <c r="G140" s="90">
        <v>0</v>
      </c>
      <c r="H140" s="90"/>
      <c r="I140" s="90">
        <f>SUM(E140+F140)</f>
        <v>1170</v>
      </c>
    </row>
    <row r="141" spans="1:9" ht="12.75">
      <c r="A141" s="57">
        <v>14</v>
      </c>
      <c r="B141" s="33" t="s">
        <v>561</v>
      </c>
      <c r="C141" s="86" t="s">
        <v>562</v>
      </c>
      <c r="D141" s="86"/>
      <c r="E141" s="34">
        <f>SUM(E142+E147)</f>
        <v>39761.7</v>
      </c>
      <c r="F141" s="34">
        <f>SUM(F142+F147)</f>
        <v>0</v>
      </c>
      <c r="G141" s="34">
        <f>SUM(G142+G147)</f>
        <v>0</v>
      </c>
      <c r="H141" s="34">
        <f>SUM(H142+H147)</f>
        <v>0</v>
      </c>
      <c r="I141" s="34">
        <f>SUM(I142+I147)</f>
        <v>39761.7</v>
      </c>
    </row>
    <row r="142" spans="1:9" ht="12.75">
      <c r="A142" s="63"/>
      <c r="B142" s="45" t="s">
        <v>563</v>
      </c>
      <c r="C142" s="89" t="s">
        <v>564</v>
      </c>
      <c r="D142" s="89"/>
      <c r="E142" s="39">
        <f>SUM(E143+E145)</f>
        <v>25973.3</v>
      </c>
      <c r="F142" s="39">
        <f>SUM(F143+F145)</f>
        <v>0</v>
      </c>
      <c r="G142" s="39">
        <f>SUM(G143+G145)</f>
        <v>0</v>
      </c>
      <c r="H142" s="39">
        <f>SUM(H143+H145)</f>
        <v>0</v>
      </c>
      <c r="I142" s="39">
        <f>SUM(I143+I145)</f>
        <v>25973.3</v>
      </c>
    </row>
    <row r="143" spans="1:9" ht="34.5" customHeight="1">
      <c r="A143" s="63"/>
      <c r="B143" s="45" t="s">
        <v>565</v>
      </c>
      <c r="C143" s="89" t="s">
        <v>566</v>
      </c>
      <c r="D143" s="89"/>
      <c r="E143" s="39">
        <f>SUM(E144)</f>
        <v>23389.3</v>
      </c>
      <c r="F143" s="39">
        <f>SUM(F144)</f>
        <v>0</v>
      </c>
      <c r="G143" s="39">
        <f>SUM(G144)</f>
        <v>0</v>
      </c>
      <c r="H143" s="39">
        <f>SUM(H144)</f>
        <v>0</v>
      </c>
      <c r="I143" s="39">
        <f>SUM(I144)</f>
        <v>23389.3</v>
      </c>
    </row>
    <row r="144" spans="1:9" ht="12.75">
      <c r="A144" s="63"/>
      <c r="B144" s="23" t="s">
        <v>479</v>
      </c>
      <c r="C144" s="89" t="s">
        <v>566</v>
      </c>
      <c r="D144" s="89" t="s">
        <v>480</v>
      </c>
      <c r="E144" s="39">
        <v>23389.3</v>
      </c>
      <c r="F144" s="90">
        <f>SUM(G144+H144)</f>
        <v>0</v>
      </c>
      <c r="G144" s="90">
        <v>0</v>
      </c>
      <c r="H144" s="90"/>
      <c r="I144" s="90">
        <f>SUM(E144+F144)</f>
        <v>23389.3</v>
      </c>
    </row>
    <row r="145" spans="1:9" ht="21" customHeight="1">
      <c r="A145" s="63"/>
      <c r="B145" s="45" t="s">
        <v>567</v>
      </c>
      <c r="C145" s="89" t="s">
        <v>568</v>
      </c>
      <c r="D145" s="89"/>
      <c r="E145" s="39">
        <f>SUM(E146)</f>
        <v>2584</v>
      </c>
      <c r="F145" s="39">
        <f>SUM(F146)</f>
        <v>0</v>
      </c>
      <c r="G145" s="39">
        <f>SUM(G146)</f>
        <v>0</v>
      </c>
      <c r="H145" s="39">
        <f>SUM(H146)</f>
        <v>0</v>
      </c>
      <c r="I145" s="39">
        <f>SUM(I146)</f>
        <v>2584</v>
      </c>
    </row>
    <row r="146" spans="1:9" ht="12.75">
      <c r="A146" s="63"/>
      <c r="B146" s="45" t="s">
        <v>391</v>
      </c>
      <c r="C146" s="89" t="s">
        <v>569</v>
      </c>
      <c r="D146" s="89" t="s">
        <v>392</v>
      </c>
      <c r="E146" s="39">
        <v>2584</v>
      </c>
      <c r="F146" s="90">
        <f>SUM(G146)</f>
        <v>0</v>
      </c>
      <c r="G146" s="90">
        <v>0</v>
      </c>
      <c r="H146" s="90"/>
      <c r="I146" s="39">
        <f>SUM(E146+F146)</f>
        <v>2584</v>
      </c>
    </row>
    <row r="147" spans="1:9" ht="15.75" customHeight="1">
      <c r="A147" s="63"/>
      <c r="B147" s="45" t="s">
        <v>570</v>
      </c>
      <c r="C147" s="89" t="s">
        <v>571</v>
      </c>
      <c r="D147" s="89"/>
      <c r="E147" s="39">
        <f>SUM(E148+E150)</f>
        <v>13788.4</v>
      </c>
      <c r="F147" s="39">
        <f>SUM(F148+F150)</f>
        <v>0</v>
      </c>
      <c r="G147" s="39">
        <f>SUM(G148+G150)</f>
        <v>0</v>
      </c>
      <c r="H147" s="39">
        <f>SUM(H148+H150)</f>
        <v>0</v>
      </c>
      <c r="I147" s="39">
        <f>SUM(I148+I150)</f>
        <v>13788.4</v>
      </c>
    </row>
    <row r="148" spans="1:9" ht="34.5" customHeight="1">
      <c r="A148" s="63"/>
      <c r="B148" s="45" t="s">
        <v>572</v>
      </c>
      <c r="C148" s="89" t="s">
        <v>573</v>
      </c>
      <c r="D148" s="89"/>
      <c r="E148" s="39">
        <f>SUM(E149)</f>
        <v>13488.4</v>
      </c>
      <c r="F148" s="90">
        <f>SUM(G148)</f>
        <v>0</v>
      </c>
      <c r="G148" s="90">
        <f>SUM(G149)</f>
        <v>0</v>
      </c>
      <c r="H148" s="90"/>
      <c r="I148" s="39">
        <f>SUM(E148+F148)</f>
        <v>13488.4</v>
      </c>
    </row>
    <row r="149" spans="1:9" ht="12.75">
      <c r="A149" s="63"/>
      <c r="B149" s="23" t="s">
        <v>479</v>
      </c>
      <c r="C149" s="89" t="s">
        <v>573</v>
      </c>
      <c r="D149" s="89" t="s">
        <v>480</v>
      </c>
      <c r="E149" s="39">
        <v>13488.4</v>
      </c>
      <c r="F149" s="90">
        <f>SUM(G149+H149)</f>
        <v>0</v>
      </c>
      <c r="G149" s="90">
        <v>0</v>
      </c>
      <c r="H149" s="90"/>
      <c r="I149" s="90">
        <f>SUM(E149+F149)</f>
        <v>13488.4</v>
      </c>
    </row>
    <row r="150" spans="1:9" ht="12.75">
      <c r="A150" s="63"/>
      <c r="B150" s="45" t="s">
        <v>574</v>
      </c>
      <c r="C150" s="89" t="s">
        <v>575</v>
      </c>
      <c r="D150" s="89"/>
      <c r="E150" s="39">
        <f>SUM(E151)</f>
        <v>300</v>
      </c>
      <c r="F150" s="90">
        <f>SUM(G150+H150)</f>
        <v>0</v>
      </c>
      <c r="G150" s="90">
        <f>SUM(G151)</f>
        <v>0</v>
      </c>
      <c r="H150" s="90">
        <f>SUM(H151)</f>
        <v>0</v>
      </c>
      <c r="I150" s="90">
        <f>SUM(E150+F150)</f>
        <v>300</v>
      </c>
    </row>
    <row r="151" spans="1:9" ht="12.75">
      <c r="A151" s="63"/>
      <c r="B151" s="23" t="s">
        <v>479</v>
      </c>
      <c r="C151" s="89" t="s">
        <v>575</v>
      </c>
      <c r="D151" s="89" t="s">
        <v>480</v>
      </c>
      <c r="E151" s="39">
        <v>300</v>
      </c>
      <c r="F151" s="90">
        <f>SUM(G151+H151)</f>
        <v>0</v>
      </c>
      <c r="G151" s="90">
        <v>0</v>
      </c>
      <c r="H151" s="90">
        <v>0</v>
      </c>
      <c r="I151" s="90">
        <f>SUM(E151+F151)</f>
        <v>300</v>
      </c>
    </row>
    <row r="152" spans="1:9" ht="49.5" customHeight="1">
      <c r="A152" s="57">
        <v>15</v>
      </c>
      <c r="B152" s="33" t="s">
        <v>576</v>
      </c>
      <c r="C152" s="86" t="s">
        <v>577</v>
      </c>
      <c r="D152" s="86"/>
      <c r="E152" s="34">
        <f>SUM(E153+E156)</f>
        <v>743.7</v>
      </c>
      <c r="F152" s="34">
        <f>SUM(F153+F156)</f>
        <v>0</v>
      </c>
      <c r="G152" s="34">
        <f>SUM(G153+G156)</f>
        <v>0</v>
      </c>
      <c r="H152" s="34">
        <f>SUM(H153+H156)</f>
        <v>0</v>
      </c>
      <c r="I152" s="34">
        <f>SUM(I153+I156)</f>
        <v>743.7</v>
      </c>
    </row>
    <row r="153" spans="1:9" ht="30" customHeight="1">
      <c r="A153" s="63"/>
      <c r="B153" s="45" t="s">
        <v>578</v>
      </c>
      <c r="C153" s="89" t="s">
        <v>579</v>
      </c>
      <c r="D153" s="89"/>
      <c r="E153" s="39">
        <f aca="true" t="shared" si="15" ref="E153:I154">SUM(E154)</f>
        <v>306.7</v>
      </c>
      <c r="F153" s="39">
        <f t="shared" si="15"/>
        <v>0</v>
      </c>
      <c r="G153" s="39">
        <f t="shared" si="15"/>
        <v>0</v>
      </c>
      <c r="H153" s="39">
        <f t="shared" si="15"/>
        <v>0</v>
      </c>
      <c r="I153" s="39">
        <f t="shared" si="15"/>
        <v>306.7</v>
      </c>
    </row>
    <row r="154" spans="1:9" ht="30.75" customHeight="1">
      <c r="A154" s="63"/>
      <c r="B154" s="45" t="s">
        <v>580</v>
      </c>
      <c r="C154" s="89" t="s">
        <v>581</v>
      </c>
      <c r="D154" s="89"/>
      <c r="E154" s="39">
        <f t="shared" si="15"/>
        <v>306.7</v>
      </c>
      <c r="F154" s="39">
        <f t="shared" si="15"/>
        <v>0</v>
      </c>
      <c r="G154" s="39">
        <f t="shared" si="15"/>
        <v>0</v>
      </c>
      <c r="H154" s="39">
        <f t="shared" si="15"/>
        <v>0</v>
      </c>
      <c r="I154" s="39">
        <f t="shared" si="15"/>
        <v>306.7</v>
      </c>
    </row>
    <row r="155" spans="1:9" ht="30" customHeight="1">
      <c r="A155" s="63"/>
      <c r="B155" s="45" t="s">
        <v>411</v>
      </c>
      <c r="C155" s="89" t="s">
        <v>581</v>
      </c>
      <c r="D155" s="89" t="s">
        <v>413</v>
      </c>
      <c r="E155" s="39">
        <v>306.7</v>
      </c>
      <c r="F155" s="90">
        <f>SUM(G155+H155)</f>
        <v>0</v>
      </c>
      <c r="G155" s="90">
        <v>0</v>
      </c>
      <c r="H155" s="90"/>
      <c r="I155" s="90">
        <f>SUM(E155+F155)</f>
        <v>306.7</v>
      </c>
    </row>
    <row r="156" spans="1:9" ht="30" customHeight="1">
      <c r="A156" s="63"/>
      <c r="B156" s="45" t="s">
        <v>582</v>
      </c>
      <c r="C156" s="89" t="s">
        <v>583</v>
      </c>
      <c r="D156" s="89"/>
      <c r="E156" s="39">
        <f>SUM(E157)</f>
        <v>437</v>
      </c>
      <c r="F156" s="39">
        <f>SUM(F157)</f>
        <v>0</v>
      </c>
      <c r="G156" s="39">
        <f>SUM(G157)</f>
        <v>0</v>
      </c>
      <c r="H156" s="39">
        <f>SUM(H157)</f>
        <v>0</v>
      </c>
      <c r="I156" s="39">
        <f>SUM(I157)</f>
        <v>437</v>
      </c>
    </row>
    <row r="157" spans="1:9" ht="32.25" customHeight="1">
      <c r="A157" s="63"/>
      <c r="B157" s="45" t="s">
        <v>584</v>
      </c>
      <c r="C157" s="89" t="s">
        <v>585</v>
      </c>
      <c r="D157" s="89"/>
      <c r="E157" s="39">
        <f>SUM(E158)</f>
        <v>437</v>
      </c>
      <c r="F157" s="90"/>
      <c r="G157" s="90"/>
      <c r="H157" s="90"/>
      <c r="I157" s="90">
        <f>SUM(E157+F157)</f>
        <v>437</v>
      </c>
    </row>
    <row r="158" spans="1:9" ht="30" customHeight="1">
      <c r="A158" s="63"/>
      <c r="B158" s="45" t="s">
        <v>411</v>
      </c>
      <c r="C158" s="89" t="s">
        <v>585</v>
      </c>
      <c r="D158" s="89" t="s">
        <v>413</v>
      </c>
      <c r="E158" s="39">
        <v>437</v>
      </c>
      <c r="F158" s="90">
        <f>SUM(G158+H158)</f>
        <v>0</v>
      </c>
      <c r="G158" s="90">
        <v>0</v>
      </c>
      <c r="H158" s="90"/>
      <c r="I158" s="90">
        <f>SUM(E158+F158)</f>
        <v>437</v>
      </c>
    </row>
    <row r="159" spans="1:9" ht="45" customHeight="1">
      <c r="A159" s="57">
        <v>16</v>
      </c>
      <c r="B159" s="133" t="s">
        <v>586</v>
      </c>
      <c r="C159" s="134" t="s">
        <v>587</v>
      </c>
      <c r="D159" s="86"/>
      <c r="E159" s="34">
        <f>SUM(E160)</f>
        <v>2100</v>
      </c>
      <c r="F159" s="34">
        <f>SUM(F160)</f>
        <v>0</v>
      </c>
      <c r="G159" s="34">
        <f>SUM(G160)</f>
        <v>0</v>
      </c>
      <c r="H159" s="34">
        <f>SUM(H160)</f>
        <v>0</v>
      </c>
      <c r="I159" s="34">
        <f>SUM(I160)</f>
        <v>2100</v>
      </c>
    </row>
    <row r="160" spans="1:9" ht="12.75">
      <c r="A160" s="57"/>
      <c r="B160" s="135" t="s">
        <v>588</v>
      </c>
      <c r="C160" s="136" t="s">
        <v>589</v>
      </c>
      <c r="D160" s="89"/>
      <c r="E160" s="39">
        <f>SUM(E161+E164)</f>
        <v>2100</v>
      </c>
      <c r="F160" s="39">
        <f>SUM(F161+F164)</f>
        <v>0</v>
      </c>
      <c r="G160" s="39">
        <f>SUM(G161+G164)</f>
        <v>0</v>
      </c>
      <c r="H160" s="39">
        <f>SUM(H161+H164)</f>
        <v>0</v>
      </c>
      <c r="I160" s="39">
        <f>SUM(I161+I164)</f>
        <v>2100</v>
      </c>
    </row>
    <row r="161" spans="1:11" ht="30.75" customHeight="1">
      <c r="A161" s="63"/>
      <c r="B161" s="135" t="s">
        <v>590</v>
      </c>
      <c r="C161" s="137" t="s">
        <v>591</v>
      </c>
      <c r="D161" s="89"/>
      <c r="E161" s="39">
        <f>SUM(E162)</f>
        <v>300</v>
      </c>
      <c r="F161" s="130">
        <f>SUM(G161+H161)</f>
        <v>0</v>
      </c>
      <c r="G161" s="130">
        <f>SUM(G162)</f>
        <v>0</v>
      </c>
      <c r="H161" s="130"/>
      <c r="I161" s="90">
        <f>SUM(E161+F161)</f>
        <v>300</v>
      </c>
      <c r="K161" s="91"/>
    </row>
    <row r="162" spans="1:9" ht="30" customHeight="1">
      <c r="A162" s="63"/>
      <c r="B162" s="45" t="s">
        <v>411</v>
      </c>
      <c r="C162" s="89" t="s">
        <v>591</v>
      </c>
      <c r="D162" s="89" t="s">
        <v>413</v>
      </c>
      <c r="E162" s="39">
        <v>300</v>
      </c>
      <c r="F162" s="130">
        <f>SUM(G162+H162)</f>
        <v>0</v>
      </c>
      <c r="G162" s="130">
        <v>0</v>
      </c>
      <c r="H162" s="130"/>
      <c r="I162" s="90">
        <f>SUM(E162+F162)</f>
        <v>300</v>
      </c>
    </row>
    <row r="163" spans="1:9" ht="59.25" customHeight="1">
      <c r="A163" s="63"/>
      <c r="B163" s="91" t="s">
        <v>592</v>
      </c>
      <c r="C163" s="89" t="s">
        <v>593</v>
      </c>
      <c r="D163" s="89"/>
      <c r="E163" s="39">
        <f>SUM(E164)</f>
        <v>1800</v>
      </c>
      <c r="F163" s="39">
        <f>SUM(F164)</f>
        <v>0</v>
      </c>
      <c r="G163" s="39">
        <f>SUM(G164)</f>
        <v>0</v>
      </c>
      <c r="H163" s="39">
        <f>SUM(H164)</f>
        <v>0</v>
      </c>
      <c r="I163" s="39">
        <f>SUM(I164)</f>
        <v>1800</v>
      </c>
    </row>
    <row r="164" spans="1:9" ht="61.5" customHeight="1">
      <c r="A164" s="63"/>
      <c r="B164" s="91" t="s">
        <v>594</v>
      </c>
      <c r="C164" s="137" t="s">
        <v>595</v>
      </c>
      <c r="D164" s="89"/>
      <c r="E164" s="39">
        <f>SUM(E165)</f>
        <v>1800</v>
      </c>
      <c r="F164" s="130">
        <f>SUM(G164+H164)</f>
        <v>0</v>
      </c>
      <c r="G164" s="130">
        <f>SUM(G165)</f>
        <v>0</v>
      </c>
      <c r="H164" s="130"/>
      <c r="I164" s="90">
        <f>SUM(E164+F164)</f>
        <v>1800</v>
      </c>
    </row>
    <row r="165" spans="1:9" ht="12.75">
      <c r="A165" s="63"/>
      <c r="B165" s="45" t="s">
        <v>596</v>
      </c>
      <c r="C165" s="89" t="s">
        <v>597</v>
      </c>
      <c r="D165" s="89" t="s">
        <v>413</v>
      </c>
      <c r="E165" s="39">
        <v>1800</v>
      </c>
      <c r="F165" s="130">
        <f>SUM(G165+H165)</f>
        <v>0</v>
      </c>
      <c r="G165" s="130">
        <v>0</v>
      </c>
      <c r="H165" s="130"/>
      <c r="I165" s="90">
        <f>SUM(E165+F165)</f>
        <v>1800</v>
      </c>
    </row>
    <row r="166" spans="1:9" ht="12.75">
      <c r="A166" s="57">
        <v>17</v>
      </c>
      <c r="B166" s="33" t="s">
        <v>598</v>
      </c>
      <c r="C166" s="86" t="s">
        <v>599</v>
      </c>
      <c r="D166" s="86"/>
      <c r="E166" s="34">
        <f>SUM(E167)</f>
        <v>11500.5</v>
      </c>
      <c r="F166" s="34">
        <f>SUM(F167)</f>
        <v>0</v>
      </c>
      <c r="G166" s="34">
        <f>SUM(G167)</f>
        <v>0</v>
      </c>
      <c r="H166" s="34">
        <f>SUM(H167)</f>
        <v>0</v>
      </c>
      <c r="I166" s="83">
        <f>SUM(E166+F166)</f>
        <v>11500.5</v>
      </c>
    </row>
    <row r="167" spans="1:9" ht="12.75">
      <c r="A167" s="63"/>
      <c r="B167" s="45" t="s">
        <v>600</v>
      </c>
      <c r="C167" s="89" t="s">
        <v>601</v>
      </c>
      <c r="D167" s="89"/>
      <c r="E167" s="39">
        <f>SUM(E168+E170)</f>
        <v>11500.5</v>
      </c>
      <c r="F167" s="39">
        <f>SUM(F168+F170)</f>
        <v>0</v>
      </c>
      <c r="G167" s="39">
        <f>SUM(G168+G170)</f>
        <v>0</v>
      </c>
      <c r="H167" s="39">
        <f>SUM(H168+H170)</f>
        <v>0</v>
      </c>
      <c r="I167" s="39">
        <f>SUM(I168+I170)</f>
        <v>11500.5</v>
      </c>
    </row>
    <row r="168" spans="1:9" ht="12.75">
      <c r="A168" s="63"/>
      <c r="B168" s="45" t="s">
        <v>602</v>
      </c>
      <c r="C168" s="89" t="s">
        <v>603</v>
      </c>
      <c r="D168" s="89"/>
      <c r="E168" s="39">
        <f>SUM(E169)</f>
        <v>2605.8</v>
      </c>
      <c r="F168" s="39">
        <f>SUM(F169)</f>
        <v>0</v>
      </c>
      <c r="G168" s="39">
        <f>SUM(G169)</f>
        <v>0</v>
      </c>
      <c r="H168" s="39">
        <f>SUM(H169)</f>
        <v>0</v>
      </c>
      <c r="I168" s="39">
        <f>SUM(I169)</f>
        <v>2605.8</v>
      </c>
    </row>
    <row r="169" spans="1:9" ht="12.75">
      <c r="A169" s="63"/>
      <c r="B169" s="45" t="s">
        <v>391</v>
      </c>
      <c r="C169" s="89" t="s">
        <v>603</v>
      </c>
      <c r="D169" s="89" t="s">
        <v>392</v>
      </c>
      <c r="E169" s="39">
        <v>2605.8</v>
      </c>
      <c r="F169" s="90">
        <f>SUM(G169+H169)</f>
        <v>0</v>
      </c>
      <c r="G169" s="90">
        <v>0</v>
      </c>
      <c r="H169" s="90"/>
      <c r="I169" s="90">
        <f>SUM(E169+F169)</f>
        <v>2605.8</v>
      </c>
    </row>
    <row r="170" spans="1:9" ht="12.75">
      <c r="A170" s="63"/>
      <c r="B170" s="45" t="s">
        <v>565</v>
      </c>
      <c r="C170" s="89" t="s">
        <v>604</v>
      </c>
      <c r="D170" s="89"/>
      <c r="E170" s="39">
        <f>SUM(E171)</f>
        <v>8894.7</v>
      </c>
      <c r="F170" s="39">
        <f>SUM(F171)</f>
        <v>0</v>
      </c>
      <c r="G170" s="39">
        <f>SUM(G171)</f>
        <v>0</v>
      </c>
      <c r="H170" s="39">
        <f>SUM(H171)</f>
        <v>0</v>
      </c>
      <c r="I170" s="39">
        <f>SUM(I171)</f>
        <v>8894.7</v>
      </c>
    </row>
    <row r="171" spans="1:9" ht="12.75">
      <c r="A171" s="63"/>
      <c r="B171" s="23" t="s">
        <v>479</v>
      </c>
      <c r="C171" s="89" t="s">
        <v>604</v>
      </c>
      <c r="D171" s="89" t="s">
        <v>480</v>
      </c>
      <c r="E171" s="39">
        <v>8894.7</v>
      </c>
      <c r="F171" s="90">
        <f>SUM(G171+H171)</f>
        <v>0</v>
      </c>
      <c r="G171" s="90">
        <v>0</v>
      </c>
      <c r="H171" s="90">
        <v>0</v>
      </c>
      <c r="I171" s="90">
        <f>SUM(E171+F171)</f>
        <v>8894.7</v>
      </c>
    </row>
    <row r="172" spans="1:9" ht="12.75">
      <c r="A172" s="57">
        <v>18</v>
      </c>
      <c r="B172" s="33" t="s">
        <v>605</v>
      </c>
      <c r="C172" s="86" t="s">
        <v>606</v>
      </c>
      <c r="D172" s="86"/>
      <c r="E172" s="34">
        <f>SUM(E173)</f>
        <v>730</v>
      </c>
      <c r="F172" s="83">
        <f>SUM(G172)</f>
        <v>0</v>
      </c>
      <c r="G172" s="83">
        <f>SUM(G173)</f>
        <v>0</v>
      </c>
      <c r="H172" s="83"/>
      <c r="I172" s="83">
        <f>SUM(I173)</f>
        <v>730</v>
      </c>
    </row>
    <row r="173" spans="1:9" ht="12.75">
      <c r="A173" s="57"/>
      <c r="B173" s="45" t="s">
        <v>607</v>
      </c>
      <c r="C173" s="89" t="s">
        <v>608</v>
      </c>
      <c r="D173" s="89"/>
      <c r="E173" s="39">
        <f aca="true" t="shared" si="16" ref="E173:G174">SUM(E174)</f>
        <v>730</v>
      </c>
      <c r="F173" s="90">
        <f t="shared" si="16"/>
        <v>0</v>
      </c>
      <c r="G173" s="90">
        <f t="shared" si="16"/>
        <v>0</v>
      </c>
      <c r="H173" s="90"/>
      <c r="I173" s="90">
        <f>SUM(E173+F173)</f>
        <v>730</v>
      </c>
    </row>
    <row r="174" spans="1:9" ht="12.75">
      <c r="A174" s="57"/>
      <c r="B174" s="45" t="s">
        <v>609</v>
      </c>
      <c r="C174" s="89" t="s">
        <v>610</v>
      </c>
      <c r="D174" s="89"/>
      <c r="E174" s="39">
        <f t="shared" si="16"/>
        <v>730</v>
      </c>
      <c r="F174" s="90">
        <f t="shared" si="16"/>
        <v>0</v>
      </c>
      <c r="G174" s="90">
        <f t="shared" si="16"/>
        <v>0</v>
      </c>
      <c r="H174" s="90"/>
      <c r="I174" s="90">
        <f>SUM(E174+F174)</f>
        <v>730</v>
      </c>
    </row>
    <row r="175" spans="1:9" ht="12.75">
      <c r="A175" s="57"/>
      <c r="B175" s="45" t="s">
        <v>611</v>
      </c>
      <c r="C175" s="89" t="s">
        <v>610</v>
      </c>
      <c r="D175" s="89" t="s">
        <v>612</v>
      </c>
      <c r="E175" s="39">
        <v>730</v>
      </c>
      <c r="F175" s="90">
        <f>SUM(G175+H175)</f>
        <v>0</v>
      </c>
      <c r="G175" s="90">
        <v>0</v>
      </c>
      <c r="H175" s="90"/>
      <c r="I175" s="90">
        <f>SUM(E175+F175)</f>
        <v>730</v>
      </c>
    </row>
    <row r="176" spans="1:9" ht="12.75">
      <c r="A176" s="63"/>
      <c r="B176" s="45"/>
      <c r="C176" s="89"/>
      <c r="D176" s="89"/>
      <c r="E176" s="39"/>
      <c r="F176" s="90"/>
      <c r="G176" s="90"/>
      <c r="H176" s="90"/>
      <c r="I176" s="90"/>
    </row>
    <row r="177" spans="1:9" ht="12.75">
      <c r="A177" s="63"/>
      <c r="B177" s="45"/>
      <c r="C177" s="89"/>
      <c r="D177" s="89"/>
      <c r="E177" s="39"/>
      <c r="F177" s="90"/>
      <c r="G177" s="90"/>
      <c r="H177" s="90"/>
      <c r="I177" s="90"/>
    </row>
    <row r="178" spans="1:9" ht="10.5" customHeight="1" hidden="1">
      <c r="A178" s="138"/>
      <c r="B178" s="96"/>
      <c r="C178" s="138"/>
      <c r="D178" s="139"/>
      <c r="E178" s="138"/>
      <c r="F178" s="140"/>
      <c r="G178" s="141"/>
      <c r="H178" s="141"/>
      <c r="I178" s="140"/>
    </row>
    <row r="179" spans="1:9" ht="12.75" customHeight="1">
      <c r="A179" s="100" t="s">
        <v>180</v>
      </c>
      <c r="B179" s="100"/>
      <c r="C179" s="100"/>
      <c r="D179" s="110"/>
      <c r="E179" s="114"/>
      <c r="F179" s="142"/>
      <c r="G179" s="142"/>
      <c r="H179" s="142"/>
      <c r="I179" s="142"/>
    </row>
    <row r="180" spans="1:9" ht="12.75">
      <c r="A180" s="106" t="s">
        <v>181</v>
      </c>
      <c r="B180" s="106"/>
      <c r="C180" s="103"/>
      <c r="D180" s="110"/>
      <c r="E180" s="114"/>
      <c r="F180" s="142"/>
      <c r="G180" s="142"/>
      <c r="H180" s="142"/>
      <c r="I180" s="142"/>
    </row>
    <row r="181" spans="1:9" ht="18.75" customHeight="1">
      <c r="A181" s="106" t="s">
        <v>182</v>
      </c>
      <c r="B181" s="106"/>
      <c r="C181" s="106"/>
      <c r="D181" s="106"/>
      <c r="E181" s="106"/>
      <c r="F181" s="106"/>
      <c r="G181" s="106"/>
      <c r="H181" s="106"/>
      <c r="I181" s="106"/>
    </row>
    <row r="182" ht="12.75">
      <c r="A182" s="143"/>
    </row>
    <row r="183" ht="12.75">
      <c r="A183" s="143"/>
    </row>
    <row r="184" ht="12.75">
      <c r="A184" s="143"/>
    </row>
    <row r="185" ht="12.75">
      <c r="A185" s="143"/>
    </row>
    <row r="186" ht="12.75">
      <c r="A186" s="143"/>
    </row>
    <row r="187" ht="12.75">
      <c r="A187" s="143"/>
    </row>
    <row r="188" ht="12.75">
      <c r="A188" s="143"/>
    </row>
    <row r="189" ht="12.75">
      <c r="A189" s="143"/>
    </row>
    <row r="190" ht="12.75">
      <c r="A190" s="143"/>
    </row>
    <row r="191" ht="12.75">
      <c r="A191" s="143"/>
    </row>
    <row r="192" ht="12.75">
      <c r="A192" s="143"/>
    </row>
    <row r="193" ht="12.75">
      <c r="A193" s="143"/>
    </row>
    <row r="194" ht="12.75">
      <c r="A194" s="143"/>
    </row>
  </sheetData>
  <sheetProtection selectLockedCells="1" selectUnlockedCells="1"/>
  <mergeCells count="11">
    <mergeCell ref="B1:I1"/>
    <mergeCell ref="B2:I2"/>
    <mergeCell ref="B3:I3"/>
    <mergeCell ref="B4:I4"/>
    <mergeCell ref="B5:I5"/>
    <mergeCell ref="A7:I7"/>
    <mergeCell ref="A9:I9"/>
    <mergeCell ref="C10:I10"/>
    <mergeCell ref="A179:B179"/>
    <mergeCell ref="A180:B180"/>
    <mergeCell ref="A181:I181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R336"/>
  <sheetViews>
    <sheetView workbookViewId="0" topLeftCell="A1">
      <selection activeCell="G39" sqref="G39"/>
    </sheetView>
  </sheetViews>
  <sheetFormatPr defaultColWidth="9.00390625" defaultRowHeight="12.75"/>
  <cols>
    <col min="1" max="1" width="4.00390625" style="2" customWidth="1"/>
    <col min="2" max="2" width="49.625" style="2" customWidth="1"/>
    <col min="3" max="3" width="3.75390625" style="2" customWidth="1"/>
    <col min="4" max="4" width="4.00390625" style="2" customWidth="1"/>
    <col min="5" max="5" width="10.25390625" style="2" customWidth="1"/>
    <col min="6" max="6" width="4.125" style="2" customWidth="1"/>
    <col min="7" max="7" width="0.12890625" style="2" customWidth="1"/>
    <col min="8" max="10" width="0" style="2" hidden="1" customWidth="1"/>
    <col min="11" max="11" width="10.25390625" style="2" customWidth="1"/>
    <col min="12" max="14" width="0" style="2" hidden="1" customWidth="1"/>
    <col min="15" max="15" width="9.875" style="2" customWidth="1"/>
    <col min="16" max="16" width="9.00390625" style="2" customWidth="1"/>
    <col min="17" max="16384" width="9.125" style="2" customWidth="1"/>
  </cols>
  <sheetData>
    <row r="1" spans="1:11" ht="12.75" customHeight="1">
      <c r="A1" s="75"/>
      <c r="B1" s="76" t="s">
        <v>613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ht="12.75">
      <c r="A2" s="75"/>
      <c r="B2" s="4" t="s">
        <v>614</v>
      </c>
      <c r="C2" s="4"/>
      <c r="D2" s="4"/>
      <c r="E2" s="4"/>
      <c r="F2" s="4"/>
      <c r="G2" s="4"/>
      <c r="H2" s="4"/>
      <c r="I2" s="4"/>
      <c r="J2" s="4"/>
      <c r="K2" s="4"/>
    </row>
    <row r="3" spans="1:11" ht="17.25" customHeight="1">
      <c r="A3" s="75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75"/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75"/>
      <c r="B5" s="4" t="s">
        <v>4</v>
      </c>
      <c r="C5" s="4"/>
      <c r="D5" s="4"/>
      <c r="E5" s="4"/>
      <c r="F5" s="4"/>
      <c r="G5" s="4"/>
      <c r="H5" s="4"/>
      <c r="I5" s="4"/>
      <c r="J5" s="4"/>
      <c r="K5" s="4"/>
    </row>
    <row r="6" spans="1:11" ht="5.25" customHeight="1">
      <c r="A6" s="75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s="79" customFormat="1" ht="0.7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6" s="145" customFormat="1" ht="33.75" customHeight="1">
      <c r="A8" s="78" t="s">
        <v>615</v>
      </c>
      <c r="B8" s="78"/>
      <c r="C8" s="78"/>
      <c r="D8" s="78"/>
      <c r="E8" s="78"/>
      <c r="F8" s="78"/>
      <c r="G8" s="78"/>
      <c r="H8" s="78"/>
      <c r="I8" s="78"/>
      <c r="J8" s="78"/>
      <c r="K8" s="78"/>
      <c r="N8" s="145" t="s">
        <v>616</v>
      </c>
      <c r="P8" s="146"/>
    </row>
    <row r="9" spans="1:16" s="145" customFormat="1" ht="4.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47"/>
      <c r="M9" s="147"/>
      <c r="N9" s="147"/>
      <c r="O9" s="147"/>
      <c r="P9" s="146"/>
    </row>
    <row r="10" spans="1:16" s="1" customFormat="1" ht="14.25" customHeight="1">
      <c r="A10" s="75"/>
      <c r="B10" s="75"/>
      <c r="C10" s="75"/>
      <c r="D10" s="75"/>
      <c r="E10" s="81" t="s">
        <v>185</v>
      </c>
      <c r="F10" s="81"/>
      <c r="G10" s="81"/>
      <c r="H10" s="81"/>
      <c r="I10" s="81"/>
      <c r="J10" s="81"/>
      <c r="K10" s="81"/>
      <c r="P10" s="105"/>
    </row>
    <row r="11" spans="1:16" s="82" customFormat="1" ht="33.75" customHeight="1">
      <c r="A11" s="8" t="s">
        <v>316</v>
      </c>
      <c r="B11" s="8" t="s">
        <v>317</v>
      </c>
      <c r="C11" s="8" t="s">
        <v>318</v>
      </c>
      <c r="D11" s="8" t="s">
        <v>319</v>
      </c>
      <c r="E11" s="8" t="s">
        <v>371</v>
      </c>
      <c r="F11" s="8" t="s">
        <v>617</v>
      </c>
      <c r="G11" s="8" t="s">
        <v>373</v>
      </c>
      <c r="H11" s="8" t="s">
        <v>374</v>
      </c>
      <c r="I11" s="8" t="s">
        <v>375</v>
      </c>
      <c r="J11" s="8" t="s">
        <v>618</v>
      </c>
      <c r="K11" s="8" t="s">
        <v>189</v>
      </c>
      <c r="M11" s="148"/>
      <c r="O11" s="149"/>
      <c r="P11" s="150"/>
    </row>
    <row r="12" spans="1:16" ht="12.75">
      <c r="A12" s="33"/>
      <c r="B12" s="33" t="s">
        <v>377</v>
      </c>
      <c r="C12" s="57"/>
      <c r="D12" s="57"/>
      <c r="E12" s="57"/>
      <c r="F12" s="57"/>
      <c r="G12" s="34">
        <f>SUM(G14+G66+G94+G132+G155+G161+G174+G190+G198)</f>
        <v>168228.40000000002</v>
      </c>
      <c r="H12" s="34">
        <f>SUM(H14+H66+H94+H132+H155+H161+H174+H190+H198)</f>
        <v>0</v>
      </c>
      <c r="I12" s="34">
        <f>SUM(I14+I66+I94+I132+I155+I161+I174+I190+I198)</f>
        <v>0</v>
      </c>
      <c r="J12" s="34">
        <f>SUM(J14+J66+J94+J132+J155+J161+J174+J190+J198)</f>
        <v>0</v>
      </c>
      <c r="K12" s="34">
        <f>SUM(K14+K66+K94+K132+K155+K161+K174+K190+K198)</f>
        <v>168228.40000000002</v>
      </c>
      <c r="O12" s="75"/>
      <c r="P12" s="99"/>
    </row>
    <row r="13" spans="1:16" ht="14.25" customHeight="1">
      <c r="A13" s="33"/>
      <c r="B13" s="45" t="s">
        <v>619</v>
      </c>
      <c r="C13" s="57"/>
      <c r="D13" s="57"/>
      <c r="E13" s="57"/>
      <c r="F13" s="57"/>
      <c r="G13" s="34"/>
      <c r="H13" s="83"/>
      <c r="I13" s="83"/>
      <c r="J13" s="83"/>
      <c r="K13" s="83"/>
      <c r="O13" s="75"/>
      <c r="P13" s="99"/>
    </row>
    <row r="14" spans="1:16" ht="12.75">
      <c r="A14" s="33" t="s">
        <v>325</v>
      </c>
      <c r="B14" s="33" t="s">
        <v>326</v>
      </c>
      <c r="C14" s="86" t="s">
        <v>33</v>
      </c>
      <c r="D14" s="86"/>
      <c r="E14" s="86"/>
      <c r="F14" s="86"/>
      <c r="G14" s="34">
        <f>SUM(G15+G20+G25+G35+G40+G45)</f>
        <v>44973.100000000006</v>
      </c>
      <c r="H14" s="34">
        <f>SUM(H15+H20+H25+H35+H40+H45)</f>
        <v>0</v>
      </c>
      <c r="I14" s="34">
        <f>SUM(I15+I20+I25+I35+I40+I45)</f>
        <v>0</v>
      </c>
      <c r="J14" s="34">
        <f>SUM(J15+J20+J25+J35+J40+J45)</f>
        <v>0</v>
      </c>
      <c r="K14" s="34">
        <f>SUM(K15+K20+K25+K35+K40+K45)</f>
        <v>44973.100000000006</v>
      </c>
      <c r="O14" s="75"/>
      <c r="P14" s="99"/>
    </row>
    <row r="15" spans="1:16" ht="12.75">
      <c r="A15" s="45"/>
      <c r="B15" s="45" t="s">
        <v>327</v>
      </c>
      <c r="C15" s="89" t="s">
        <v>33</v>
      </c>
      <c r="D15" s="89" t="s">
        <v>22</v>
      </c>
      <c r="E15" s="89"/>
      <c r="F15" s="89"/>
      <c r="G15" s="39">
        <f>G16</f>
        <v>1182.2</v>
      </c>
      <c r="H15" s="90">
        <f>SUM(I15+J15)</f>
        <v>0</v>
      </c>
      <c r="I15" s="90">
        <f>SUM(I16)</f>
        <v>0</v>
      </c>
      <c r="J15" s="90"/>
      <c r="K15" s="90">
        <f>SUM(G15+H15)</f>
        <v>1182.2</v>
      </c>
      <c r="O15" s="75"/>
      <c r="P15" s="99"/>
    </row>
    <row r="16" spans="1:16" ht="12.75">
      <c r="A16" s="45"/>
      <c r="B16" s="45" t="s">
        <v>378</v>
      </c>
      <c r="C16" s="89" t="s">
        <v>33</v>
      </c>
      <c r="D16" s="89" t="s">
        <v>22</v>
      </c>
      <c r="E16" s="89" t="s">
        <v>379</v>
      </c>
      <c r="F16" s="89"/>
      <c r="G16" s="39">
        <f>G17</f>
        <v>1182.2</v>
      </c>
      <c r="H16" s="90">
        <f>SUM(I16+J16)</f>
        <v>0</v>
      </c>
      <c r="I16" s="90">
        <f>SUM(I17)</f>
        <v>0</v>
      </c>
      <c r="J16" s="90"/>
      <c r="K16" s="90">
        <f>SUM(G16+H16)</f>
        <v>1182.2</v>
      </c>
      <c r="O16" s="75"/>
      <c r="P16" s="99"/>
    </row>
    <row r="17" spans="1:16" ht="12.75">
      <c r="A17" s="45"/>
      <c r="B17" s="45" t="s">
        <v>380</v>
      </c>
      <c r="C17" s="89" t="s">
        <v>33</v>
      </c>
      <c r="D17" s="89" t="s">
        <v>22</v>
      </c>
      <c r="E17" s="89" t="s">
        <v>381</v>
      </c>
      <c r="F17" s="89"/>
      <c r="G17" s="39">
        <f>SUM(G19)</f>
        <v>1182.2</v>
      </c>
      <c r="H17" s="90">
        <f>SUM(I17+J17)</f>
        <v>0</v>
      </c>
      <c r="I17" s="90">
        <f>SUM(I19)</f>
        <v>0</v>
      </c>
      <c r="J17" s="90">
        <f>SUM(J18)</f>
        <v>0</v>
      </c>
      <c r="K17" s="90">
        <f>SUM(G17+H17)</f>
        <v>1182.2</v>
      </c>
      <c r="O17" s="75"/>
      <c r="P17" s="99"/>
    </row>
    <row r="18" spans="1:16" ht="12.75">
      <c r="A18" s="45"/>
      <c r="B18" s="45" t="s">
        <v>382</v>
      </c>
      <c r="C18" s="89" t="s">
        <v>33</v>
      </c>
      <c r="D18" s="89" t="s">
        <v>22</v>
      </c>
      <c r="E18" s="89" t="s">
        <v>383</v>
      </c>
      <c r="F18" s="89"/>
      <c r="G18" s="39">
        <f>SUM(G19)</f>
        <v>1182.2</v>
      </c>
      <c r="H18" s="39">
        <f>SUM(H19)</f>
        <v>0</v>
      </c>
      <c r="I18" s="39">
        <f>SUM(I19)</f>
        <v>0</v>
      </c>
      <c r="J18" s="39">
        <f>SUM(J19)</f>
        <v>0</v>
      </c>
      <c r="K18" s="39">
        <f>SUM(K19)</f>
        <v>1182.2</v>
      </c>
      <c r="O18" s="75"/>
      <c r="P18" s="99"/>
    </row>
    <row r="19" spans="1:16" ht="81.75" customHeight="1">
      <c r="A19" s="45"/>
      <c r="B19" s="45" t="s">
        <v>384</v>
      </c>
      <c r="C19" s="89" t="s">
        <v>33</v>
      </c>
      <c r="D19" s="89" t="s">
        <v>22</v>
      </c>
      <c r="E19" s="89" t="s">
        <v>383</v>
      </c>
      <c r="F19" s="89" t="s">
        <v>385</v>
      </c>
      <c r="G19" s="39">
        <v>1182.2</v>
      </c>
      <c r="H19" s="90">
        <f>SUM(I19+J19)</f>
        <v>0</v>
      </c>
      <c r="I19" s="90">
        <v>0</v>
      </c>
      <c r="J19" s="90">
        <v>0</v>
      </c>
      <c r="K19" s="90">
        <f>SUM(G19+H19)</f>
        <v>1182.2</v>
      </c>
      <c r="O19" s="75"/>
      <c r="P19" s="99"/>
    </row>
    <row r="20" spans="1:16" ht="60.75" customHeight="1">
      <c r="A20" s="45"/>
      <c r="B20" s="45" t="s">
        <v>328</v>
      </c>
      <c r="C20" s="89" t="s">
        <v>33</v>
      </c>
      <c r="D20" s="89" t="s">
        <v>65</v>
      </c>
      <c r="E20" s="89"/>
      <c r="F20" s="89"/>
      <c r="G20" s="39">
        <f>SUM(G23)</f>
        <v>200</v>
      </c>
      <c r="H20" s="90">
        <f>SUM(I20+J20)</f>
        <v>0</v>
      </c>
      <c r="I20" s="90">
        <f>SUM(I23)</f>
        <v>0</v>
      </c>
      <c r="J20" s="90">
        <f>SUM(J22)</f>
        <v>0</v>
      </c>
      <c r="K20" s="90">
        <f>SUM(G20+H20)</f>
        <v>200</v>
      </c>
      <c r="O20" s="75"/>
      <c r="P20" s="99"/>
    </row>
    <row r="21" spans="1:16" ht="49.5" customHeight="1">
      <c r="A21" s="45"/>
      <c r="B21" s="45" t="s">
        <v>426</v>
      </c>
      <c r="C21" s="89" t="s">
        <v>33</v>
      </c>
      <c r="D21" s="89" t="s">
        <v>65</v>
      </c>
      <c r="E21" s="89" t="s">
        <v>427</v>
      </c>
      <c r="F21" s="89"/>
      <c r="G21" s="39">
        <f>SUM(G22)</f>
        <v>200</v>
      </c>
      <c r="H21" s="39">
        <f>SUM(H22)</f>
        <v>0</v>
      </c>
      <c r="I21" s="39">
        <f>SUM(I22)</f>
        <v>0</v>
      </c>
      <c r="J21" s="39">
        <f>SUM(J22)</f>
        <v>0</v>
      </c>
      <c r="K21" s="39">
        <f>SUM(K22)</f>
        <v>200</v>
      </c>
      <c r="O21" s="75"/>
      <c r="P21" s="99"/>
    </row>
    <row r="22" spans="1:16" ht="34.5" customHeight="1">
      <c r="A22" s="45"/>
      <c r="B22" s="45" t="s">
        <v>428</v>
      </c>
      <c r="C22" s="89" t="s">
        <v>33</v>
      </c>
      <c r="D22" s="89" t="s">
        <v>65</v>
      </c>
      <c r="E22" s="89" t="s">
        <v>429</v>
      </c>
      <c r="F22" s="89"/>
      <c r="G22" s="39">
        <f>SUM(G24)</f>
        <v>200</v>
      </c>
      <c r="H22" s="39">
        <f>SUM(H24)</f>
        <v>0</v>
      </c>
      <c r="I22" s="39">
        <f>SUM(I24)</f>
        <v>0</v>
      </c>
      <c r="J22" s="39">
        <f>SUM(J24)</f>
        <v>0</v>
      </c>
      <c r="K22" s="39">
        <f>SUM(K24)</f>
        <v>200</v>
      </c>
      <c r="O22" s="75"/>
      <c r="P22" s="99"/>
    </row>
    <row r="23" spans="1:16" ht="32.25" customHeight="1">
      <c r="A23" s="45"/>
      <c r="B23" s="45" t="s">
        <v>430</v>
      </c>
      <c r="C23" s="89" t="s">
        <v>33</v>
      </c>
      <c r="D23" s="89" t="s">
        <v>65</v>
      </c>
      <c r="E23" s="89" t="s">
        <v>431</v>
      </c>
      <c r="F23" s="89"/>
      <c r="G23" s="39">
        <f>SUM(G24)</f>
        <v>200</v>
      </c>
      <c r="H23" s="39">
        <f>SUM(H24)</f>
        <v>0</v>
      </c>
      <c r="I23" s="39">
        <f>SUM(I24)</f>
        <v>0</v>
      </c>
      <c r="J23" s="39">
        <f>SUM(J24)</f>
        <v>0</v>
      </c>
      <c r="K23" s="39">
        <f>SUM(K24)</f>
        <v>200</v>
      </c>
      <c r="O23" s="75"/>
      <c r="P23" s="99"/>
    </row>
    <row r="24" spans="1:16" ht="33" customHeight="1">
      <c r="A24" s="45"/>
      <c r="B24" s="45" t="s">
        <v>391</v>
      </c>
      <c r="C24" s="89" t="s">
        <v>33</v>
      </c>
      <c r="D24" s="89" t="s">
        <v>65</v>
      </c>
      <c r="E24" s="89" t="s">
        <v>431</v>
      </c>
      <c r="F24" s="89" t="s">
        <v>392</v>
      </c>
      <c r="G24" s="39">
        <v>200</v>
      </c>
      <c r="H24" s="90">
        <f>SUM(I24+J24)</f>
        <v>0</v>
      </c>
      <c r="I24" s="90">
        <v>0</v>
      </c>
      <c r="J24" s="90">
        <v>0</v>
      </c>
      <c r="K24" s="90">
        <f>SUM(G24+H24)</f>
        <v>200</v>
      </c>
      <c r="O24" s="75"/>
      <c r="P24" s="99"/>
    </row>
    <row r="25" spans="1:16" ht="67.5" customHeight="1">
      <c r="A25" s="45"/>
      <c r="B25" s="45" t="s">
        <v>329</v>
      </c>
      <c r="C25" s="89" t="s">
        <v>33</v>
      </c>
      <c r="D25" s="89" t="s">
        <v>330</v>
      </c>
      <c r="E25" s="89"/>
      <c r="F25" s="89"/>
      <c r="G25" s="39">
        <f>SUM(G26)</f>
        <v>17270.2</v>
      </c>
      <c r="H25" s="39">
        <f>SUM(H26)</f>
        <v>0</v>
      </c>
      <c r="I25" s="39">
        <f>SUM(I26)</f>
        <v>0</v>
      </c>
      <c r="J25" s="39">
        <f>SUM(J26)</f>
        <v>0</v>
      </c>
      <c r="K25" s="39">
        <f>SUM(K26)</f>
        <v>17270.2</v>
      </c>
      <c r="O25" s="75"/>
      <c r="P25" s="99"/>
    </row>
    <row r="26" spans="1:16" ht="12.75">
      <c r="A26" s="45"/>
      <c r="B26" s="45" t="s">
        <v>386</v>
      </c>
      <c r="C26" s="89" t="s">
        <v>33</v>
      </c>
      <c r="D26" s="89" t="s">
        <v>330</v>
      </c>
      <c r="E26" s="89" t="s">
        <v>387</v>
      </c>
      <c r="F26" s="89"/>
      <c r="G26" s="39">
        <f>SUM(G27+G32)</f>
        <v>17270.2</v>
      </c>
      <c r="H26" s="39">
        <f>SUM(H27+H32)</f>
        <v>0</v>
      </c>
      <c r="I26" s="39">
        <f>SUM(I27+I32)</f>
        <v>0</v>
      </c>
      <c r="J26" s="39">
        <f>SUM(J27+J32)</f>
        <v>0</v>
      </c>
      <c r="K26" s="39">
        <f>SUM(K27+K32)</f>
        <v>17270.2</v>
      </c>
      <c r="O26" s="75"/>
      <c r="P26" s="99"/>
    </row>
    <row r="27" spans="1:16" ht="12.75">
      <c r="A27" s="45"/>
      <c r="B27" s="45" t="s">
        <v>620</v>
      </c>
      <c r="C27" s="89" t="s">
        <v>33</v>
      </c>
      <c r="D27" s="89" t="s">
        <v>330</v>
      </c>
      <c r="E27" s="89" t="s">
        <v>389</v>
      </c>
      <c r="F27" s="89"/>
      <c r="G27" s="39">
        <f>SUM(G29+G30+G31)</f>
        <v>17257.8</v>
      </c>
      <c r="H27" s="90">
        <f>SUM(I27+J27)</f>
        <v>0</v>
      </c>
      <c r="I27" s="90">
        <f>SUM(I28)</f>
        <v>0</v>
      </c>
      <c r="J27" s="90">
        <f>SUM(J29)</f>
        <v>0</v>
      </c>
      <c r="K27" s="90">
        <f>SUM(G27+H27)</f>
        <v>17257.8</v>
      </c>
      <c r="O27" s="75"/>
      <c r="P27" s="99"/>
    </row>
    <row r="28" spans="1:16" ht="12.75">
      <c r="A28" s="45"/>
      <c r="B28" s="45" t="s">
        <v>382</v>
      </c>
      <c r="C28" s="89" t="s">
        <v>33</v>
      </c>
      <c r="D28" s="89" t="s">
        <v>330</v>
      </c>
      <c r="E28" s="89" t="s">
        <v>390</v>
      </c>
      <c r="F28" s="89"/>
      <c r="G28" s="39">
        <f>SUM(G29+G30+G31)</f>
        <v>17257.8</v>
      </c>
      <c r="H28" s="39">
        <f>SUM(H29+H30+H31)</f>
        <v>0</v>
      </c>
      <c r="I28" s="39">
        <f>SUM(I29+I30+I31)</f>
        <v>0</v>
      </c>
      <c r="J28" s="39">
        <f>SUM(J29+J30+J31)</f>
        <v>0</v>
      </c>
      <c r="K28" s="39">
        <f>SUM(K29+K30+K31)</f>
        <v>17257.8</v>
      </c>
      <c r="O28" s="75"/>
      <c r="P28" s="99"/>
    </row>
    <row r="29" spans="1:16" ht="81" customHeight="1">
      <c r="A29" s="45"/>
      <c r="B29" s="45" t="s">
        <v>384</v>
      </c>
      <c r="C29" s="89" t="s">
        <v>33</v>
      </c>
      <c r="D29" s="89" t="s">
        <v>330</v>
      </c>
      <c r="E29" s="89" t="s">
        <v>390</v>
      </c>
      <c r="F29" s="89" t="s">
        <v>385</v>
      </c>
      <c r="G29" s="39">
        <v>15651.1</v>
      </c>
      <c r="H29" s="90">
        <f>SUM(I29+J29)</f>
        <v>0</v>
      </c>
      <c r="I29" s="90">
        <v>0</v>
      </c>
      <c r="J29" s="90">
        <v>0</v>
      </c>
      <c r="K29" s="90">
        <f>SUM(G29+H29)</f>
        <v>15651.1</v>
      </c>
      <c r="O29" s="75"/>
      <c r="P29" s="99"/>
    </row>
    <row r="30" spans="1:16" ht="12.75">
      <c r="A30" s="45"/>
      <c r="B30" s="45" t="s">
        <v>391</v>
      </c>
      <c r="C30" s="89" t="s">
        <v>33</v>
      </c>
      <c r="D30" s="89" t="s">
        <v>330</v>
      </c>
      <c r="E30" s="89" t="s">
        <v>390</v>
      </c>
      <c r="F30" s="89" t="s">
        <v>392</v>
      </c>
      <c r="G30" s="39">
        <v>1406.7</v>
      </c>
      <c r="H30" s="90">
        <f>SUM(I30+J30)</f>
        <v>0</v>
      </c>
      <c r="I30" s="90">
        <v>0</v>
      </c>
      <c r="J30" s="90"/>
      <c r="K30" s="90">
        <f>SUM(G30+H30)</f>
        <v>1406.7</v>
      </c>
      <c r="O30" s="75"/>
      <c r="P30" s="99"/>
    </row>
    <row r="31" spans="1:16" ht="15" customHeight="1">
      <c r="A31" s="45"/>
      <c r="B31" s="45" t="s">
        <v>393</v>
      </c>
      <c r="C31" s="89" t="s">
        <v>33</v>
      </c>
      <c r="D31" s="89" t="s">
        <v>330</v>
      </c>
      <c r="E31" s="89" t="s">
        <v>390</v>
      </c>
      <c r="F31" s="89" t="s">
        <v>394</v>
      </c>
      <c r="G31" s="39">
        <v>200</v>
      </c>
      <c r="H31" s="90">
        <f>SUM(I31+J31)</f>
        <v>0</v>
      </c>
      <c r="I31" s="90">
        <v>0</v>
      </c>
      <c r="J31" s="90"/>
      <c r="K31" s="90">
        <f>SUM(G31+H31)</f>
        <v>200</v>
      </c>
      <c r="O31" s="75"/>
      <c r="P31" s="99"/>
    </row>
    <row r="32" spans="1:16" ht="16.5" customHeight="1">
      <c r="A32" s="45"/>
      <c r="B32" s="45" t="s">
        <v>395</v>
      </c>
      <c r="C32" s="89" t="s">
        <v>33</v>
      </c>
      <c r="D32" s="89" t="s">
        <v>330</v>
      </c>
      <c r="E32" s="89" t="s">
        <v>396</v>
      </c>
      <c r="F32" s="89"/>
      <c r="G32" s="39">
        <f aca="true" t="shared" si="0" ref="G32:K33">SUM(G33)</f>
        <v>12.4</v>
      </c>
      <c r="H32" s="39">
        <f t="shared" si="0"/>
        <v>0</v>
      </c>
      <c r="I32" s="39">
        <f t="shared" si="0"/>
        <v>0</v>
      </c>
      <c r="J32" s="39">
        <f t="shared" si="0"/>
        <v>0</v>
      </c>
      <c r="K32" s="39">
        <f t="shared" si="0"/>
        <v>12.4</v>
      </c>
      <c r="O32" s="75"/>
      <c r="P32" s="99"/>
    </row>
    <row r="33" spans="1:16" ht="12.75">
      <c r="A33" s="45"/>
      <c r="B33" s="45" t="s">
        <v>397</v>
      </c>
      <c r="C33" s="89" t="s">
        <v>33</v>
      </c>
      <c r="D33" s="89" t="s">
        <v>330</v>
      </c>
      <c r="E33" s="89" t="s">
        <v>398</v>
      </c>
      <c r="F33" s="89"/>
      <c r="G33" s="39">
        <f t="shared" si="0"/>
        <v>12.4</v>
      </c>
      <c r="H33" s="39">
        <f t="shared" si="0"/>
        <v>0</v>
      </c>
      <c r="I33" s="39">
        <f t="shared" si="0"/>
        <v>0</v>
      </c>
      <c r="J33" s="39">
        <f t="shared" si="0"/>
        <v>0</v>
      </c>
      <c r="K33" s="39">
        <f t="shared" si="0"/>
        <v>12.4</v>
      </c>
      <c r="O33" s="75"/>
      <c r="P33" s="99"/>
    </row>
    <row r="34" spans="1:16" ht="12.75">
      <c r="A34" s="45"/>
      <c r="B34" s="45" t="s">
        <v>391</v>
      </c>
      <c r="C34" s="89" t="s">
        <v>33</v>
      </c>
      <c r="D34" s="89" t="s">
        <v>330</v>
      </c>
      <c r="E34" s="89" t="s">
        <v>398</v>
      </c>
      <c r="F34" s="89" t="s">
        <v>392</v>
      </c>
      <c r="G34" s="39">
        <v>12.4</v>
      </c>
      <c r="H34" s="90">
        <f>SUM(I34+J34)</f>
        <v>0</v>
      </c>
      <c r="I34" s="90"/>
      <c r="J34" s="90">
        <v>0</v>
      </c>
      <c r="K34" s="90">
        <f>SUM(G34+H34)</f>
        <v>12.4</v>
      </c>
      <c r="O34" s="75"/>
      <c r="P34" s="99"/>
    </row>
    <row r="35" spans="1:16" ht="12.75">
      <c r="A35" s="45"/>
      <c r="B35" s="45" t="s">
        <v>331</v>
      </c>
      <c r="C35" s="89" t="s">
        <v>33</v>
      </c>
      <c r="D35" s="89" t="s">
        <v>75</v>
      </c>
      <c r="E35" s="89"/>
      <c r="F35" s="89"/>
      <c r="G35" s="39">
        <f>SUM(G36)</f>
        <v>845.5</v>
      </c>
      <c r="H35" s="39">
        <f>SUM(H36)</f>
        <v>0</v>
      </c>
      <c r="I35" s="39">
        <f>SUM(I36)</f>
        <v>0</v>
      </c>
      <c r="J35" s="39">
        <f>SUM(J36)</f>
        <v>0</v>
      </c>
      <c r="K35" s="39">
        <f>SUM(K36)</f>
        <v>845.5</v>
      </c>
      <c r="O35" s="75"/>
      <c r="P35" s="99"/>
    </row>
    <row r="36" spans="1:16" ht="12.75">
      <c r="A36" s="45"/>
      <c r="B36" s="45" t="s">
        <v>386</v>
      </c>
      <c r="C36" s="89" t="s">
        <v>33</v>
      </c>
      <c r="D36" s="89" t="s">
        <v>75</v>
      </c>
      <c r="E36" s="89" t="s">
        <v>387</v>
      </c>
      <c r="F36" s="89"/>
      <c r="G36" s="39">
        <f>SUM(G37)</f>
        <v>845.5</v>
      </c>
      <c r="H36" s="39">
        <f aca="true" t="shared" si="1" ref="H36:N36">SUM(H37)</f>
        <v>0</v>
      </c>
      <c r="I36" s="39">
        <f t="shared" si="1"/>
        <v>0</v>
      </c>
      <c r="J36" s="39">
        <f t="shared" si="1"/>
        <v>0</v>
      </c>
      <c r="K36" s="39">
        <f t="shared" si="1"/>
        <v>845.5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75"/>
      <c r="P36" s="99"/>
    </row>
    <row r="37" spans="1:16" ht="12.75">
      <c r="A37" s="45"/>
      <c r="B37" s="45" t="s">
        <v>621</v>
      </c>
      <c r="C37" s="89" t="s">
        <v>33</v>
      </c>
      <c r="D37" s="89" t="s">
        <v>75</v>
      </c>
      <c r="E37" s="89" t="s">
        <v>401</v>
      </c>
      <c r="F37" s="89"/>
      <c r="G37" s="39">
        <f>SUM(G38)</f>
        <v>845.5</v>
      </c>
      <c r="H37" s="39">
        <f aca="true" t="shared" si="2" ref="H37:K38">SUM(H38)</f>
        <v>0</v>
      </c>
      <c r="I37" s="39">
        <f t="shared" si="2"/>
        <v>0</v>
      </c>
      <c r="J37" s="39">
        <f t="shared" si="2"/>
        <v>0</v>
      </c>
      <c r="K37" s="39">
        <f t="shared" si="2"/>
        <v>845.5</v>
      </c>
      <c r="O37" s="75"/>
      <c r="P37" s="99"/>
    </row>
    <row r="38" spans="1:16" ht="12.75">
      <c r="A38" s="45"/>
      <c r="B38" s="45" t="s">
        <v>382</v>
      </c>
      <c r="C38" s="89" t="s">
        <v>33</v>
      </c>
      <c r="D38" s="89" t="s">
        <v>75</v>
      </c>
      <c r="E38" s="89" t="s">
        <v>402</v>
      </c>
      <c r="F38" s="89"/>
      <c r="G38" s="39">
        <f>SUM(G39)</f>
        <v>845.5</v>
      </c>
      <c r="H38" s="39">
        <f t="shared" si="2"/>
        <v>0</v>
      </c>
      <c r="I38" s="39">
        <f t="shared" si="2"/>
        <v>0</v>
      </c>
      <c r="J38" s="39">
        <f t="shared" si="2"/>
        <v>0</v>
      </c>
      <c r="K38" s="39">
        <f t="shared" si="2"/>
        <v>845.5</v>
      </c>
      <c r="O38" s="75"/>
      <c r="P38" s="99"/>
    </row>
    <row r="39" spans="1:16" ht="15" customHeight="1">
      <c r="A39" s="45"/>
      <c r="B39" s="92" t="s">
        <v>403</v>
      </c>
      <c r="C39" s="89" t="s">
        <v>33</v>
      </c>
      <c r="D39" s="89" t="s">
        <v>75</v>
      </c>
      <c r="E39" s="63" t="s">
        <v>402</v>
      </c>
      <c r="F39" s="89" t="s">
        <v>404</v>
      </c>
      <c r="G39" s="39">
        <v>845.5</v>
      </c>
      <c r="H39" s="90">
        <f>SUM(I39)</f>
        <v>0</v>
      </c>
      <c r="I39" s="90">
        <v>0</v>
      </c>
      <c r="J39" s="90"/>
      <c r="K39" s="90">
        <f>SUM(G39+H39)</f>
        <v>845.5</v>
      </c>
      <c r="O39" s="75"/>
      <c r="P39" s="99"/>
    </row>
    <row r="40" spans="1:16" ht="15" customHeight="1">
      <c r="A40" s="45"/>
      <c r="B40" s="92" t="s">
        <v>622</v>
      </c>
      <c r="C40" s="89" t="s">
        <v>33</v>
      </c>
      <c r="D40" s="89" t="s">
        <v>51</v>
      </c>
      <c r="E40" s="63"/>
      <c r="F40" s="89"/>
      <c r="G40" s="39">
        <f>SUM(G43)</f>
        <v>500</v>
      </c>
      <c r="H40" s="39">
        <f>SUM(H43)</f>
        <v>0</v>
      </c>
      <c r="I40" s="39">
        <f>SUM(I43)</f>
        <v>0</v>
      </c>
      <c r="J40" s="39">
        <f>SUM(J43)</f>
        <v>0</v>
      </c>
      <c r="K40" s="39">
        <f>SUM(K43)</f>
        <v>500</v>
      </c>
      <c r="O40" s="75"/>
      <c r="P40" s="99"/>
    </row>
    <row r="41" spans="1:16" ht="33.75" customHeight="1">
      <c r="A41" s="45"/>
      <c r="B41" s="92" t="s">
        <v>405</v>
      </c>
      <c r="C41" s="89" t="s">
        <v>33</v>
      </c>
      <c r="D41" s="89" t="s">
        <v>51</v>
      </c>
      <c r="E41" s="63" t="s">
        <v>406</v>
      </c>
      <c r="F41" s="89"/>
      <c r="G41" s="39">
        <f>SUM(G42)</f>
        <v>500</v>
      </c>
      <c r="H41" s="39">
        <f aca="true" t="shared" si="3" ref="H41:K42">SUM(H42)</f>
        <v>0</v>
      </c>
      <c r="I41" s="39">
        <f t="shared" si="3"/>
        <v>0</v>
      </c>
      <c r="J41" s="39">
        <f t="shared" si="3"/>
        <v>0</v>
      </c>
      <c r="K41" s="39">
        <f t="shared" si="3"/>
        <v>500</v>
      </c>
      <c r="O41" s="75"/>
      <c r="P41" s="99"/>
    </row>
    <row r="42" spans="1:16" ht="33" customHeight="1">
      <c r="A42" s="45"/>
      <c r="B42" s="45" t="s">
        <v>422</v>
      </c>
      <c r="C42" s="89" t="s">
        <v>33</v>
      </c>
      <c r="D42" s="89" t="s">
        <v>51</v>
      </c>
      <c r="E42" s="63" t="s">
        <v>423</v>
      </c>
      <c r="F42" s="89"/>
      <c r="G42" s="39">
        <f>SUM(G43)</f>
        <v>500</v>
      </c>
      <c r="H42" s="39">
        <f t="shared" si="3"/>
        <v>0</v>
      </c>
      <c r="I42" s="39">
        <f t="shared" si="3"/>
        <v>0</v>
      </c>
      <c r="J42" s="39">
        <f t="shared" si="3"/>
        <v>0</v>
      </c>
      <c r="K42" s="39">
        <f t="shared" si="3"/>
        <v>500</v>
      </c>
      <c r="O42" s="75"/>
      <c r="P42" s="99"/>
    </row>
    <row r="43" spans="1:16" ht="30.75" customHeight="1">
      <c r="A43" s="45"/>
      <c r="B43" s="45" t="s">
        <v>424</v>
      </c>
      <c r="C43" s="89" t="s">
        <v>33</v>
      </c>
      <c r="D43" s="89" t="s">
        <v>51</v>
      </c>
      <c r="E43" s="63" t="s">
        <v>425</v>
      </c>
      <c r="F43" s="89"/>
      <c r="G43" s="39">
        <f>SUM(G44)</f>
        <v>500</v>
      </c>
      <c r="H43" s="39">
        <f>SUM(H44)</f>
        <v>0</v>
      </c>
      <c r="I43" s="39">
        <f>SUM(I44)</f>
        <v>0</v>
      </c>
      <c r="J43" s="39">
        <f>SUM(J44)</f>
        <v>0</v>
      </c>
      <c r="K43" s="39">
        <f>SUM(K44)</f>
        <v>500</v>
      </c>
      <c r="O43" s="75"/>
      <c r="P43" s="99"/>
    </row>
    <row r="44" spans="1:16" ht="17.25" customHeight="1">
      <c r="A44" s="45"/>
      <c r="B44" s="45" t="s">
        <v>393</v>
      </c>
      <c r="C44" s="89" t="s">
        <v>33</v>
      </c>
      <c r="D44" s="89" t="s">
        <v>51</v>
      </c>
      <c r="E44" s="89" t="s">
        <v>425</v>
      </c>
      <c r="F44" s="89" t="s">
        <v>394</v>
      </c>
      <c r="G44" s="39">
        <v>500</v>
      </c>
      <c r="H44" s="90">
        <f>SUM(I44)</f>
        <v>0</v>
      </c>
      <c r="I44" s="90">
        <v>0</v>
      </c>
      <c r="J44" s="90"/>
      <c r="K44" s="90">
        <f>SUM(G44+H44)</f>
        <v>500</v>
      </c>
      <c r="O44" s="75"/>
      <c r="P44" s="99"/>
    </row>
    <row r="45" spans="1:16" ht="12.75">
      <c r="A45" s="45"/>
      <c r="B45" s="45" t="s">
        <v>333</v>
      </c>
      <c r="C45" s="89" t="s">
        <v>33</v>
      </c>
      <c r="D45" s="89" t="s">
        <v>100</v>
      </c>
      <c r="E45" s="89"/>
      <c r="F45" s="89"/>
      <c r="G45" s="39">
        <f>SUM(G46+G58)</f>
        <v>24975.2</v>
      </c>
      <c r="H45" s="39">
        <f>SUM(H46+H58)</f>
        <v>0</v>
      </c>
      <c r="I45" s="39">
        <f>SUM(I46+I58)</f>
        <v>0</v>
      </c>
      <c r="J45" s="39">
        <f>SUM(J46+J58)</f>
        <v>0</v>
      </c>
      <c r="K45" s="39">
        <f>SUM(K46+K58)</f>
        <v>24975.2</v>
      </c>
      <c r="P45" s="99"/>
    </row>
    <row r="46" spans="1:16" ht="12.75">
      <c r="A46" s="45"/>
      <c r="B46" s="92" t="s">
        <v>405</v>
      </c>
      <c r="C46" s="89" t="s">
        <v>33</v>
      </c>
      <c r="D46" s="89" t="s">
        <v>51</v>
      </c>
      <c r="E46" s="63" t="s">
        <v>406</v>
      </c>
      <c r="F46" s="89"/>
      <c r="G46" s="39">
        <f aca="true" t="shared" si="4" ref="G46:N46">SUM(G47+G50+G55)</f>
        <v>21375.2</v>
      </c>
      <c r="H46" s="39">
        <f t="shared" si="4"/>
        <v>0</v>
      </c>
      <c r="I46" s="39">
        <f t="shared" si="4"/>
        <v>0</v>
      </c>
      <c r="J46" s="39">
        <f t="shared" si="4"/>
        <v>0</v>
      </c>
      <c r="K46" s="39">
        <f t="shared" si="4"/>
        <v>21375.2</v>
      </c>
      <c r="L46" s="39">
        <f t="shared" si="4"/>
        <v>0</v>
      </c>
      <c r="M46" s="39">
        <f t="shared" si="4"/>
        <v>0</v>
      </c>
      <c r="N46" s="39">
        <f t="shared" si="4"/>
        <v>0</v>
      </c>
      <c r="P46" s="99"/>
    </row>
    <row r="47" spans="1:16" ht="12.75">
      <c r="A47" s="45"/>
      <c r="B47" s="92" t="s">
        <v>407</v>
      </c>
      <c r="C47" s="89" t="s">
        <v>33</v>
      </c>
      <c r="D47" s="89" t="s">
        <v>100</v>
      </c>
      <c r="E47" s="63" t="s">
        <v>408</v>
      </c>
      <c r="F47" s="86"/>
      <c r="G47" s="39">
        <f>SUM(G48)</f>
        <v>1648.8</v>
      </c>
      <c r="H47" s="39">
        <f>SUM(H48)</f>
        <v>0</v>
      </c>
      <c r="I47" s="39">
        <f>SUM(I48)</f>
        <v>0</v>
      </c>
      <c r="J47" s="39">
        <f>SUM(J48)</f>
        <v>0</v>
      </c>
      <c r="K47" s="39">
        <f>SUM(K48)</f>
        <v>1648.8</v>
      </c>
      <c r="P47" s="99"/>
    </row>
    <row r="48" spans="1:16" ht="12.75">
      <c r="A48" s="45"/>
      <c r="B48" s="45" t="s">
        <v>409</v>
      </c>
      <c r="C48" s="89" t="s">
        <v>33</v>
      </c>
      <c r="D48" s="89" t="s">
        <v>100</v>
      </c>
      <c r="E48" s="89" t="s">
        <v>412</v>
      </c>
      <c r="F48" s="89"/>
      <c r="G48" s="39">
        <f>G49</f>
        <v>1648.8</v>
      </c>
      <c r="H48" s="90">
        <f>SUM(I48:J48)</f>
        <v>0</v>
      </c>
      <c r="I48" s="90"/>
      <c r="J48" s="90"/>
      <c r="K48" s="90">
        <f>SUM(G48+H48)</f>
        <v>1648.8</v>
      </c>
      <c r="P48" s="99"/>
    </row>
    <row r="49" spans="1:16" ht="12.75">
      <c r="A49" s="45"/>
      <c r="B49" s="45" t="s">
        <v>411</v>
      </c>
      <c r="C49" s="89" t="s">
        <v>33</v>
      </c>
      <c r="D49" s="89" t="s">
        <v>100</v>
      </c>
      <c r="E49" s="89" t="s">
        <v>412</v>
      </c>
      <c r="F49" s="89" t="s">
        <v>413</v>
      </c>
      <c r="G49" s="39">
        <v>1648.8</v>
      </c>
      <c r="H49" s="90">
        <f>SUM(I49+J49)</f>
        <v>0</v>
      </c>
      <c r="I49" s="90">
        <v>0</v>
      </c>
      <c r="J49" s="90">
        <v>0</v>
      </c>
      <c r="K49" s="90">
        <f>SUM(G49+H49)</f>
        <v>1648.8</v>
      </c>
      <c r="P49" s="99"/>
    </row>
    <row r="50" spans="1:16" ht="12.75">
      <c r="A50" s="45"/>
      <c r="B50" s="45" t="s">
        <v>418</v>
      </c>
      <c r="C50" s="89" t="s">
        <v>33</v>
      </c>
      <c r="D50" s="89" t="s">
        <v>100</v>
      </c>
      <c r="E50" s="89" t="s">
        <v>419</v>
      </c>
      <c r="F50" s="89"/>
      <c r="G50" s="39">
        <f>SUM(G51)</f>
        <v>18626.4</v>
      </c>
      <c r="H50" s="90">
        <f>SUM(I50+J50)</f>
        <v>0</v>
      </c>
      <c r="I50" s="90">
        <f>SUM(I51)</f>
        <v>0</v>
      </c>
      <c r="J50" s="90">
        <f>SUM(J51)</f>
        <v>0</v>
      </c>
      <c r="K50" s="90">
        <f>SUM(G50+H50)</f>
        <v>18626.4</v>
      </c>
      <c r="P50" s="99"/>
    </row>
    <row r="51" spans="1:16" ht="12.75">
      <c r="A51" s="45"/>
      <c r="B51" s="45" t="s">
        <v>420</v>
      </c>
      <c r="C51" s="89" t="s">
        <v>33</v>
      </c>
      <c r="D51" s="89" t="s">
        <v>100</v>
      </c>
      <c r="E51" s="89" t="s">
        <v>421</v>
      </c>
      <c r="F51" s="89"/>
      <c r="G51" s="39">
        <f>SUM(G52+G53+G54)</f>
        <v>18626.4</v>
      </c>
      <c r="H51" s="39">
        <f>SUM(H52+H53+H54)</f>
        <v>0</v>
      </c>
      <c r="I51" s="39">
        <f>SUM(I52+I53+I54)</f>
        <v>0</v>
      </c>
      <c r="J51" s="39">
        <f>SUM(J52+J53+J54)</f>
        <v>0</v>
      </c>
      <c r="K51" s="39">
        <f>SUM(K52+K53+K54)</f>
        <v>18626.4</v>
      </c>
      <c r="P51" s="99"/>
    </row>
    <row r="52" spans="1:16" ht="83.25" customHeight="1">
      <c r="A52" s="45"/>
      <c r="B52" s="45" t="s">
        <v>384</v>
      </c>
      <c r="C52" s="89" t="s">
        <v>33</v>
      </c>
      <c r="D52" s="89" t="s">
        <v>100</v>
      </c>
      <c r="E52" s="89" t="s">
        <v>421</v>
      </c>
      <c r="F52" s="89" t="s">
        <v>385</v>
      </c>
      <c r="G52" s="39">
        <v>16563.4</v>
      </c>
      <c r="H52" s="90">
        <f>SUM(I52)</f>
        <v>0</v>
      </c>
      <c r="I52" s="90">
        <v>0</v>
      </c>
      <c r="J52" s="90"/>
      <c r="K52" s="90">
        <f>SUM(G52+H52)</f>
        <v>16563.4</v>
      </c>
      <c r="P52" s="99"/>
    </row>
    <row r="53" spans="1:16" ht="12.75">
      <c r="A53" s="45"/>
      <c r="B53" s="45" t="s">
        <v>391</v>
      </c>
      <c r="C53" s="89" t="s">
        <v>33</v>
      </c>
      <c r="D53" s="89" t="s">
        <v>100</v>
      </c>
      <c r="E53" s="89" t="s">
        <v>421</v>
      </c>
      <c r="F53" s="89" t="s">
        <v>392</v>
      </c>
      <c r="G53" s="39">
        <v>2053</v>
      </c>
      <c r="H53" s="90">
        <f>SUM(I53)</f>
        <v>0</v>
      </c>
      <c r="I53" s="90">
        <v>0</v>
      </c>
      <c r="J53" s="90"/>
      <c r="K53" s="90">
        <f>SUM(G53+H53)</f>
        <v>2053</v>
      </c>
      <c r="P53" s="99"/>
    </row>
    <row r="54" spans="1:16" ht="16.5" customHeight="1">
      <c r="A54" s="45"/>
      <c r="B54" s="45" t="s">
        <v>393</v>
      </c>
      <c r="C54" s="89" t="s">
        <v>33</v>
      </c>
      <c r="D54" s="89" t="s">
        <v>100</v>
      </c>
      <c r="E54" s="89" t="s">
        <v>421</v>
      </c>
      <c r="F54" s="89" t="s">
        <v>394</v>
      </c>
      <c r="G54" s="39">
        <v>10</v>
      </c>
      <c r="H54" s="90">
        <f>SUM(I54+J54)</f>
        <v>0</v>
      </c>
      <c r="I54" s="90">
        <v>0</v>
      </c>
      <c r="J54" s="90"/>
      <c r="K54" s="90">
        <f>SUM(G54+H54)</f>
        <v>10</v>
      </c>
      <c r="P54" s="99"/>
    </row>
    <row r="55" spans="1:16" ht="62.25" customHeight="1">
      <c r="A55" s="45"/>
      <c r="B55" s="45" t="s">
        <v>414</v>
      </c>
      <c r="C55" s="89" t="s">
        <v>33</v>
      </c>
      <c r="D55" s="89" t="s">
        <v>100</v>
      </c>
      <c r="E55" s="89" t="s">
        <v>415</v>
      </c>
      <c r="F55" s="89"/>
      <c r="G55" s="39">
        <f aca="true" t="shared" si="5" ref="G55:I56">SUM(G56)</f>
        <v>1100</v>
      </c>
      <c r="H55" s="90">
        <f t="shared" si="5"/>
        <v>0</v>
      </c>
      <c r="I55" s="90">
        <f t="shared" si="5"/>
        <v>0</v>
      </c>
      <c r="J55" s="90"/>
      <c r="K55" s="90">
        <f>SUM(G55+H55)</f>
        <v>1100</v>
      </c>
      <c r="P55" s="99"/>
    </row>
    <row r="56" spans="1:16" ht="92.25" customHeight="1">
      <c r="A56" s="45"/>
      <c r="B56" s="45" t="s">
        <v>416</v>
      </c>
      <c r="C56" s="89" t="s">
        <v>33</v>
      </c>
      <c r="D56" s="89" t="s">
        <v>100</v>
      </c>
      <c r="E56" s="89" t="s">
        <v>417</v>
      </c>
      <c r="F56" s="89"/>
      <c r="G56" s="39">
        <f t="shared" si="5"/>
        <v>1100</v>
      </c>
      <c r="H56" s="90">
        <f t="shared" si="5"/>
        <v>0</v>
      </c>
      <c r="I56" s="90">
        <f t="shared" si="5"/>
        <v>0</v>
      </c>
      <c r="J56" s="90">
        <f>SUM(J57)</f>
        <v>0</v>
      </c>
      <c r="K56" s="90">
        <f>SUM(K57)</f>
        <v>1100</v>
      </c>
      <c r="P56" s="99"/>
    </row>
    <row r="57" spans="1:16" ht="32.25" customHeight="1">
      <c r="A57" s="45"/>
      <c r="B57" s="45" t="s">
        <v>391</v>
      </c>
      <c r="C57" s="89" t="s">
        <v>33</v>
      </c>
      <c r="D57" s="89" t="s">
        <v>100</v>
      </c>
      <c r="E57" s="89" t="s">
        <v>417</v>
      </c>
      <c r="F57" s="89" t="s">
        <v>392</v>
      </c>
      <c r="G57" s="39">
        <v>1100</v>
      </c>
      <c r="H57" s="90">
        <f>SUM(I57+J57)</f>
        <v>0</v>
      </c>
      <c r="I57" s="90">
        <v>0</v>
      </c>
      <c r="J57" s="90"/>
      <c r="K57" s="90">
        <f>SUM(G57+H57)</f>
        <v>1100</v>
      </c>
      <c r="P57" s="99"/>
    </row>
    <row r="58" spans="1:16" ht="12.75">
      <c r="A58" s="45"/>
      <c r="B58" s="45" t="s">
        <v>432</v>
      </c>
      <c r="C58" s="89" t="s">
        <v>33</v>
      </c>
      <c r="D58" s="89" t="s">
        <v>100</v>
      </c>
      <c r="E58" s="89" t="s">
        <v>433</v>
      </c>
      <c r="F58" s="89"/>
      <c r="G58" s="39">
        <f>SUM(G59+G63)</f>
        <v>3600</v>
      </c>
      <c r="H58" s="39">
        <f>SUM(H59+H63)</f>
        <v>0</v>
      </c>
      <c r="I58" s="39">
        <f>SUM(I59+I63)</f>
        <v>0</v>
      </c>
      <c r="J58" s="39">
        <f>SUM(J59+J63)</f>
        <v>0</v>
      </c>
      <c r="K58" s="39">
        <f>SUM(K59+K63)</f>
        <v>3600</v>
      </c>
      <c r="P58" s="99"/>
    </row>
    <row r="59" spans="1:16" ht="12.75">
      <c r="A59" s="45"/>
      <c r="B59" s="45" t="s">
        <v>434</v>
      </c>
      <c r="C59" s="89" t="s">
        <v>33</v>
      </c>
      <c r="D59" s="89" t="s">
        <v>100</v>
      </c>
      <c r="E59" s="89" t="s">
        <v>435</v>
      </c>
      <c r="F59" s="89"/>
      <c r="G59" s="39">
        <f>SUM(G60)</f>
        <v>3204</v>
      </c>
      <c r="H59" s="90">
        <f>SUM(I59)</f>
        <v>0</v>
      </c>
      <c r="I59" s="90">
        <f>SUM(I60)</f>
        <v>0</v>
      </c>
      <c r="J59" s="90"/>
      <c r="K59" s="90">
        <f>SUM(G59+H59)</f>
        <v>3204</v>
      </c>
      <c r="P59" s="99"/>
    </row>
    <row r="60" spans="1:16" ht="30.75" customHeight="1">
      <c r="A60" s="45"/>
      <c r="B60" s="45" t="s">
        <v>436</v>
      </c>
      <c r="C60" s="89" t="s">
        <v>33</v>
      </c>
      <c r="D60" s="89" t="s">
        <v>100</v>
      </c>
      <c r="E60" s="89" t="s">
        <v>437</v>
      </c>
      <c r="F60" s="89"/>
      <c r="G60" s="39">
        <f>SUM(G61+G62)</f>
        <v>3204</v>
      </c>
      <c r="H60" s="90">
        <f>SUM(I60)</f>
        <v>0</v>
      </c>
      <c r="I60" s="90">
        <f>SUM(I61+I62)</f>
        <v>0</v>
      </c>
      <c r="J60" s="90"/>
      <c r="K60" s="90">
        <f>SUM(G60+H60)</f>
        <v>3204</v>
      </c>
      <c r="P60" s="99"/>
    </row>
    <row r="61" spans="1:16" ht="30" customHeight="1">
      <c r="A61" s="45"/>
      <c r="B61" s="45" t="s">
        <v>391</v>
      </c>
      <c r="C61" s="89" t="s">
        <v>33</v>
      </c>
      <c r="D61" s="89" t="s">
        <v>100</v>
      </c>
      <c r="E61" s="89" t="s">
        <v>438</v>
      </c>
      <c r="F61" s="89" t="s">
        <v>392</v>
      </c>
      <c r="G61" s="39">
        <v>2084</v>
      </c>
      <c r="H61" s="90">
        <f>SUM(I61)</f>
        <v>0</v>
      </c>
      <c r="I61" s="90">
        <v>0</v>
      </c>
      <c r="J61" s="90"/>
      <c r="K61" s="90">
        <f>SUM(G61+H61)</f>
        <v>2084</v>
      </c>
      <c r="P61" s="99"/>
    </row>
    <row r="62" spans="1:16" ht="45.75" customHeight="1">
      <c r="A62" s="45"/>
      <c r="B62" s="45" t="s">
        <v>439</v>
      </c>
      <c r="C62" s="89" t="s">
        <v>33</v>
      </c>
      <c r="D62" s="89" t="s">
        <v>100</v>
      </c>
      <c r="E62" s="89" t="s">
        <v>623</v>
      </c>
      <c r="F62" s="89" t="s">
        <v>440</v>
      </c>
      <c r="G62" s="39">
        <v>1120</v>
      </c>
      <c r="H62" s="90">
        <f>SUM(I62)</f>
        <v>0</v>
      </c>
      <c r="I62" s="90">
        <v>0</v>
      </c>
      <c r="J62" s="90"/>
      <c r="K62" s="90">
        <f>SUM(G62+H62)</f>
        <v>1120</v>
      </c>
      <c r="P62" s="99"/>
    </row>
    <row r="63" spans="1:16" ht="46.5" customHeight="1">
      <c r="A63" s="45"/>
      <c r="B63" s="45" t="s">
        <v>441</v>
      </c>
      <c r="C63" s="89" t="s">
        <v>33</v>
      </c>
      <c r="D63" s="89" t="s">
        <v>100</v>
      </c>
      <c r="E63" s="89" t="s">
        <v>442</v>
      </c>
      <c r="F63" s="89"/>
      <c r="G63" s="39">
        <f>SUM(G64)</f>
        <v>396</v>
      </c>
      <c r="H63" s="39">
        <f>SUM(H64)</f>
        <v>0</v>
      </c>
      <c r="I63" s="39">
        <f>SUM(I64)</f>
        <v>0</v>
      </c>
      <c r="J63" s="39">
        <f>SUM(J64)</f>
        <v>0</v>
      </c>
      <c r="K63" s="39">
        <f>SUM(K64)</f>
        <v>396</v>
      </c>
      <c r="P63" s="99"/>
    </row>
    <row r="64" spans="1:16" ht="33" customHeight="1">
      <c r="A64" s="45"/>
      <c r="B64" s="45" t="s">
        <v>443</v>
      </c>
      <c r="C64" s="89" t="s">
        <v>33</v>
      </c>
      <c r="D64" s="89" t="s">
        <v>100</v>
      </c>
      <c r="E64" s="89" t="s">
        <v>444</v>
      </c>
      <c r="F64" s="89"/>
      <c r="G64" s="39">
        <f>SUM(G65)</f>
        <v>396</v>
      </c>
      <c r="H64" s="39">
        <f>SUM(H65)</f>
        <v>0</v>
      </c>
      <c r="I64" s="39">
        <f>SUM(I65)</f>
        <v>0</v>
      </c>
      <c r="J64" s="39">
        <f>SUM(J65)</f>
        <v>0</v>
      </c>
      <c r="K64" s="39">
        <f>SUM(G64+H64)</f>
        <v>396</v>
      </c>
      <c r="P64" s="99"/>
    </row>
    <row r="65" spans="1:16" ht="12.75">
      <c r="A65" s="45"/>
      <c r="B65" s="45" t="s">
        <v>391</v>
      </c>
      <c r="C65" s="89" t="s">
        <v>33</v>
      </c>
      <c r="D65" s="89" t="s">
        <v>100</v>
      </c>
      <c r="E65" s="89" t="s">
        <v>444</v>
      </c>
      <c r="F65" s="89" t="s">
        <v>392</v>
      </c>
      <c r="G65" s="39">
        <v>396</v>
      </c>
      <c r="H65" s="90">
        <f>SUM(I65+J65)</f>
        <v>0</v>
      </c>
      <c r="I65" s="90">
        <v>0</v>
      </c>
      <c r="J65" s="90"/>
      <c r="K65" s="90">
        <f>SUM(G65+H65)</f>
        <v>396</v>
      </c>
      <c r="P65" s="99"/>
    </row>
    <row r="66" spans="1:16" ht="12.75">
      <c r="A66" s="33" t="s">
        <v>334</v>
      </c>
      <c r="B66" s="33" t="s">
        <v>335</v>
      </c>
      <c r="C66" s="86" t="s">
        <v>65</v>
      </c>
      <c r="D66" s="86"/>
      <c r="E66" s="86"/>
      <c r="F66" s="86"/>
      <c r="G66" s="34">
        <f>SUM(G67+G78+G83)</f>
        <v>3063.9</v>
      </c>
      <c r="H66" s="34">
        <f>SUM(H67+H78+H83)</f>
        <v>0</v>
      </c>
      <c r="I66" s="34">
        <f>SUM(I67+I78+I83)</f>
        <v>0</v>
      </c>
      <c r="J66" s="34">
        <f>SUM(J67+J78+J83)</f>
        <v>0</v>
      </c>
      <c r="K66" s="34">
        <f>SUM(K67+K78+K83)</f>
        <v>3063.9</v>
      </c>
      <c r="P66" s="99"/>
    </row>
    <row r="67" spans="1:16" ht="12.75">
      <c r="A67" s="33"/>
      <c r="B67" s="45" t="s">
        <v>336</v>
      </c>
      <c r="C67" s="89" t="s">
        <v>65</v>
      </c>
      <c r="D67" s="89" t="s">
        <v>337</v>
      </c>
      <c r="E67" s="89"/>
      <c r="F67" s="89"/>
      <c r="G67" s="39">
        <f>SUM(G68)</f>
        <v>2513.9</v>
      </c>
      <c r="H67" s="39">
        <f>SUM(H68)</f>
        <v>0</v>
      </c>
      <c r="I67" s="39">
        <f>SUM(I68)</f>
        <v>0</v>
      </c>
      <c r="J67" s="39">
        <f>SUM(J68)</f>
        <v>0</v>
      </c>
      <c r="K67" s="39">
        <f>SUM(K68)</f>
        <v>2513.9</v>
      </c>
      <c r="P67" s="99"/>
    </row>
    <row r="68" spans="1:16" ht="12.75">
      <c r="A68" s="33"/>
      <c r="B68" s="45" t="s">
        <v>445</v>
      </c>
      <c r="C68" s="89" t="s">
        <v>65</v>
      </c>
      <c r="D68" s="89" t="s">
        <v>337</v>
      </c>
      <c r="E68" s="89" t="s">
        <v>446</v>
      </c>
      <c r="F68" s="89"/>
      <c r="G68" s="39">
        <f>SUM(G69+G75+G72)</f>
        <v>2513.9</v>
      </c>
      <c r="H68" s="39">
        <f>SUM(H69)</f>
        <v>0</v>
      </c>
      <c r="I68" s="39">
        <f>SUM(I69)</f>
        <v>0</v>
      </c>
      <c r="J68" s="39">
        <f>SUM(J69)</f>
        <v>0</v>
      </c>
      <c r="K68" s="39">
        <f>SUM(G68+H68)</f>
        <v>2513.9</v>
      </c>
      <c r="P68" s="99"/>
    </row>
    <row r="69" spans="1:16" ht="12.75">
      <c r="A69" s="45"/>
      <c r="B69" s="45" t="s">
        <v>447</v>
      </c>
      <c r="C69" s="89" t="s">
        <v>65</v>
      </c>
      <c r="D69" s="89" t="s">
        <v>337</v>
      </c>
      <c r="E69" s="89" t="s">
        <v>448</v>
      </c>
      <c r="F69" s="89"/>
      <c r="G69" s="39">
        <f>SUM(G70)</f>
        <v>200</v>
      </c>
      <c r="H69" s="39">
        <f>SUM(I69)</f>
        <v>0</v>
      </c>
      <c r="I69" s="39">
        <f>SUM(I70+I73)</f>
        <v>0</v>
      </c>
      <c r="J69" s="39">
        <f>SUM(J70+J73)</f>
        <v>0</v>
      </c>
      <c r="K69" s="90">
        <f aca="true" t="shared" si="6" ref="K69:K77">SUM(G69+H69)</f>
        <v>200</v>
      </c>
      <c r="P69" s="99"/>
    </row>
    <row r="70" spans="1:16" ht="12.75">
      <c r="A70" s="45"/>
      <c r="B70" s="124" t="s">
        <v>449</v>
      </c>
      <c r="C70" s="89" t="s">
        <v>65</v>
      </c>
      <c r="D70" s="89" t="s">
        <v>337</v>
      </c>
      <c r="E70" s="89" t="s">
        <v>450</v>
      </c>
      <c r="F70" s="89"/>
      <c r="G70" s="39">
        <f>SUM(G71)</f>
        <v>200</v>
      </c>
      <c r="H70" s="39">
        <f>SUM(I70)</f>
        <v>0</v>
      </c>
      <c r="I70" s="90">
        <f>SUM(I71)</f>
        <v>0</v>
      </c>
      <c r="J70" s="90"/>
      <c r="K70" s="90">
        <f t="shared" si="6"/>
        <v>200</v>
      </c>
      <c r="P70" s="99"/>
    </row>
    <row r="71" spans="1:16" ht="12.75">
      <c r="A71" s="45"/>
      <c r="B71" s="45" t="s">
        <v>391</v>
      </c>
      <c r="C71" s="89" t="s">
        <v>65</v>
      </c>
      <c r="D71" s="89" t="s">
        <v>337</v>
      </c>
      <c r="E71" s="89" t="s">
        <v>450</v>
      </c>
      <c r="F71" s="89" t="s">
        <v>392</v>
      </c>
      <c r="G71" s="39">
        <v>200</v>
      </c>
      <c r="H71" s="39">
        <f>SUM(I71)</f>
        <v>0</v>
      </c>
      <c r="I71" s="90">
        <v>0</v>
      </c>
      <c r="J71" s="90"/>
      <c r="K71" s="90">
        <f t="shared" si="6"/>
        <v>200</v>
      </c>
      <c r="P71" s="99"/>
    </row>
    <row r="72" spans="1:16" ht="45" customHeight="1" hidden="1">
      <c r="A72" s="45"/>
      <c r="B72" s="45" t="s">
        <v>451</v>
      </c>
      <c r="C72" s="89" t="s">
        <v>65</v>
      </c>
      <c r="D72" s="89" t="s">
        <v>337</v>
      </c>
      <c r="E72" s="89" t="s">
        <v>452</v>
      </c>
      <c r="F72" s="89"/>
      <c r="G72" s="39">
        <f aca="true" t="shared" si="7" ref="G72:J73">SUM(G73)</f>
        <v>0</v>
      </c>
      <c r="H72" s="90">
        <f t="shared" si="7"/>
        <v>0</v>
      </c>
      <c r="I72" s="90">
        <f t="shared" si="7"/>
        <v>0</v>
      </c>
      <c r="J72" s="90">
        <f t="shared" si="7"/>
        <v>0</v>
      </c>
      <c r="K72" s="90">
        <f>SUM(G72+H72)</f>
        <v>0</v>
      </c>
      <c r="P72" s="99"/>
    </row>
    <row r="73" spans="1:16" ht="46.5" customHeight="1" hidden="1">
      <c r="A73" s="45"/>
      <c r="B73" s="45" t="s">
        <v>453</v>
      </c>
      <c r="C73" s="89" t="s">
        <v>65</v>
      </c>
      <c r="D73" s="89" t="s">
        <v>337</v>
      </c>
      <c r="E73" s="89" t="s">
        <v>454</v>
      </c>
      <c r="F73" s="89"/>
      <c r="G73" s="39">
        <f t="shared" si="7"/>
        <v>0</v>
      </c>
      <c r="H73" s="90">
        <f t="shared" si="7"/>
        <v>0</v>
      </c>
      <c r="I73" s="90">
        <f t="shared" si="7"/>
        <v>0</v>
      </c>
      <c r="J73" s="90">
        <f t="shared" si="7"/>
        <v>0</v>
      </c>
      <c r="K73" s="90">
        <f>SUM(G73+H73)</f>
        <v>0</v>
      </c>
      <c r="P73" s="99"/>
    </row>
    <row r="74" spans="1:16" ht="12.75" hidden="1">
      <c r="A74" s="45"/>
      <c r="B74" s="45" t="s">
        <v>391</v>
      </c>
      <c r="C74" s="89" t="s">
        <v>65</v>
      </c>
      <c r="D74" s="89" t="s">
        <v>337</v>
      </c>
      <c r="E74" s="89" t="s">
        <v>454</v>
      </c>
      <c r="F74" s="89" t="s">
        <v>392</v>
      </c>
      <c r="G74" s="39">
        <v>0</v>
      </c>
      <c r="H74" s="90">
        <f>SUM(I74)</f>
        <v>0</v>
      </c>
      <c r="I74" s="90">
        <v>0</v>
      </c>
      <c r="J74" s="90">
        <f>SUM(J87)</f>
        <v>0</v>
      </c>
      <c r="K74" s="90">
        <f>SUM(G74+H74)</f>
        <v>0</v>
      </c>
      <c r="P74" s="99"/>
    </row>
    <row r="75" spans="1:16" ht="17.25" customHeight="1">
      <c r="A75" s="45"/>
      <c r="B75" s="45" t="s">
        <v>471</v>
      </c>
      <c r="C75" s="89" t="s">
        <v>65</v>
      </c>
      <c r="D75" s="89" t="s">
        <v>337</v>
      </c>
      <c r="E75" s="89" t="s">
        <v>472</v>
      </c>
      <c r="F75" s="89"/>
      <c r="G75" s="39">
        <f aca="true" t="shared" si="8" ref="G75:J76">SUM(G76)</f>
        <v>2313.9</v>
      </c>
      <c r="H75" s="90">
        <f t="shared" si="8"/>
        <v>0</v>
      </c>
      <c r="I75" s="90">
        <f t="shared" si="8"/>
        <v>0</v>
      </c>
      <c r="J75" s="90">
        <f t="shared" si="8"/>
        <v>0</v>
      </c>
      <c r="K75" s="90">
        <f t="shared" si="6"/>
        <v>2313.9</v>
      </c>
      <c r="P75" s="99"/>
    </row>
    <row r="76" spans="1:16" ht="12.75">
      <c r="A76" s="45"/>
      <c r="B76" s="45" t="s">
        <v>420</v>
      </c>
      <c r="C76" s="89" t="s">
        <v>65</v>
      </c>
      <c r="D76" s="89" t="s">
        <v>337</v>
      </c>
      <c r="E76" s="89" t="s">
        <v>473</v>
      </c>
      <c r="F76" s="89"/>
      <c r="G76" s="39">
        <f t="shared" si="8"/>
        <v>2313.9</v>
      </c>
      <c r="H76" s="90">
        <f t="shared" si="8"/>
        <v>0</v>
      </c>
      <c r="I76" s="90">
        <f t="shared" si="8"/>
        <v>0</v>
      </c>
      <c r="J76" s="90">
        <f t="shared" si="8"/>
        <v>0</v>
      </c>
      <c r="K76" s="90">
        <f t="shared" si="6"/>
        <v>2313.9</v>
      </c>
      <c r="P76" s="99"/>
    </row>
    <row r="77" spans="1:16" ht="16.5" customHeight="1">
      <c r="A77" s="45"/>
      <c r="B77" s="92" t="s">
        <v>403</v>
      </c>
      <c r="C77" s="89" t="s">
        <v>65</v>
      </c>
      <c r="D77" s="89" t="s">
        <v>337</v>
      </c>
      <c r="E77" s="63" t="s">
        <v>473</v>
      </c>
      <c r="F77" s="89" t="s">
        <v>404</v>
      </c>
      <c r="G77" s="39">
        <v>2313.9</v>
      </c>
      <c r="H77" s="90">
        <f>SUM(I77)</f>
        <v>0</v>
      </c>
      <c r="I77" s="90">
        <v>0</v>
      </c>
      <c r="J77" s="90"/>
      <c r="K77" s="90">
        <f t="shared" si="6"/>
        <v>2313.9</v>
      </c>
      <c r="P77" s="99"/>
    </row>
    <row r="78" spans="1:16" ht="12.75">
      <c r="A78" s="45"/>
      <c r="B78" s="45" t="s">
        <v>338</v>
      </c>
      <c r="C78" s="89" t="s">
        <v>65</v>
      </c>
      <c r="D78" s="89" t="s">
        <v>15</v>
      </c>
      <c r="E78" s="89"/>
      <c r="F78" s="89"/>
      <c r="G78" s="39">
        <f>SUM(G79)</f>
        <v>100</v>
      </c>
      <c r="H78" s="90">
        <f>SUM(H79)</f>
        <v>0</v>
      </c>
      <c r="I78" s="90">
        <f>SUM(I79)</f>
        <v>0</v>
      </c>
      <c r="J78" s="90">
        <f>SUM(J79)</f>
        <v>0</v>
      </c>
      <c r="K78" s="90">
        <f>SUM(K79)</f>
        <v>100</v>
      </c>
      <c r="P78" s="99"/>
    </row>
    <row r="79" spans="1:16" ht="12.75">
      <c r="A79" s="45"/>
      <c r="B79" s="45" t="s">
        <v>445</v>
      </c>
      <c r="C79" s="89" t="s">
        <v>65</v>
      </c>
      <c r="D79" s="89" t="s">
        <v>15</v>
      </c>
      <c r="E79" s="89" t="s">
        <v>446</v>
      </c>
      <c r="F79" s="89"/>
      <c r="G79" s="39">
        <f aca="true" t="shared" si="9" ref="G79:K80">SUM(G81)</f>
        <v>100</v>
      </c>
      <c r="H79" s="90">
        <f t="shared" si="9"/>
        <v>0</v>
      </c>
      <c r="I79" s="90">
        <f t="shared" si="9"/>
        <v>0</v>
      </c>
      <c r="J79" s="90">
        <f t="shared" si="9"/>
        <v>0</v>
      </c>
      <c r="K79" s="90">
        <f t="shared" si="9"/>
        <v>100</v>
      </c>
      <c r="P79" s="99"/>
    </row>
    <row r="80" spans="1:16" ht="12.75">
      <c r="A80" s="45"/>
      <c r="B80" s="45" t="s">
        <v>455</v>
      </c>
      <c r="C80" s="89" t="s">
        <v>65</v>
      </c>
      <c r="D80" s="89" t="s">
        <v>15</v>
      </c>
      <c r="E80" s="89" t="s">
        <v>456</v>
      </c>
      <c r="F80" s="89"/>
      <c r="G80" s="39">
        <f t="shared" si="9"/>
        <v>100</v>
      </c>
      <c r="H80" s="90">
        <f t="shared" si="9"/>
        <v>0</v>
      </c>
      <c r="I80" s="90">
        <f t="shared" si="9"/>
        <v>0</v>
      </c>
      <c r="J80" s="90">
        <f t="shared" si="9"/>
        <v>0</v>
      </c>
      <c r="K80" s="90">
        <f t="shared" si="9"/>
        <v>100</v>
      </c>
      <c r="P80" s="99"/>
    </row>
    <row r="81" spans="1:16" ht="12.75">
      <c r="A81" s="45"/>
      <c r="B81" s="45" t="s">
        <v>457</v>
      </c>
      <c r="C81" s="89" t="s">
        <v>65</v>
      </c>
      <c r="D81" s="89" t="s">
        <v>15</v>
      </c>
      <c r="E81" s="89" t="s">
        <v>458</v>
      </c>
      <c r="F81" s="89"/>
      <c r="G81" s="39">
        <f>SUM(G82)</f>
        <v>100</v>
      </c>
      <c r="H81" s="39">
        <f>SUM(H82)</f>
        <v>0</v>
      </c>
      <c r="I81" s="39">
        <f>SUM(I82)</f>
        <v>0</v>
      </c>
      <c r="J81" s="39">
        <f>SUM(J82)</f>
        <v>0</v>
      </c>
      <c r="K81" s="39">
        <f>SUM(K82)</f>
        <v>100</v>
      </c>
      <c r="P81" s="99"/>
    </row>
    <row r="82" spans="1:16" ht="12.75">
      <c r="A82" s="45"/>
      <c r="B82" s="45" t="s">
        <v>391</v>
      </c>
      <c r="C82" s="89" t="s">
        <v>65</v>
      </c>
      <c r="D82" s="89" t="s">
        <v>15</v>
      </c>
      <c r="E82" s="89" t="s">
        <v>458</v>
      </c>
      <c r="F82" s="89" t="s">
        <v>392</v>
      </c>
      <c r="G82" s="39">
        <v>100</v>
      </c>
      <c r="H82" s="90">
        <f>SUM(I82)</f>
        <v>0</v>
      </c>
      <c r="I82" s="90">
        <v>0</v>
      </c>
      <c r="J82" s="90"/>
      <c r="K82" s="90">
        <f>SUM(G82+H82)</f>
        <v>100</v>
      </c>
      <c r="P82" s="99"/>
    </row>
    <row r="83" spans="1:16" ht="12.75">
      <c r="A83" s="45"/>
      <c r="B83" s="45" t="s">
        <v>339</v>
      </c>
      <c r="C83" s="89" t="s">
        <v>65</v>
      </c>
      <c r="D83" s="89" t="s">
        <v>55</v>
      </c>
      <c r="E83" s="89"/>
      <c r="F83" s="89"/>
      <c r="G83" s="39">
        <f>SUM(G84)</f>
        <v>450</v>
      </c>
      <c r="H83" s="39">
        <f>SUM(H84)</f>
        <v>0</v>
      </c>
      <c r="I83" s="39">
        <f>SUM(I84)</f>
        <v>0</v>
      </c>
      <c r="J83" s="39">
        <f>SUM(J84)</f>
        <v>0</v>
      </c>
      <c r="K83" s="39">
        <f>SUM(K84)</f>
        <v>450</v>
      </c>
      <c r="P83" s="99"/>
    </row>
    <row r="84" spans="1:16" ht="32.25" customHeight="1">
      <c r="A84" s="45"/>
      <c r="B84" s="45" t="s">
        <v>445</v>
      </c>
      <c r="C84" s="89" t="s">
        <v>65</v>
      </c>
      <c r="D84" s="89" t="s">
        <v>55</v>
      </c>
      <c r="E84" s="89" t="s">
        <v>446</v>
      </c>
      <c r="F84" s="89"/>
      <c r="G84" s="39">
        <f>SUM(G85+G88+G91)</f>
        <v>450</v>
      </c>
      <c r="H84" s="39">
        <f>SUM(H85+H88+H91)</f>
        <v>0</v>
      </c>
      <c r="I84" s="39">
        <f>SUM(I85+I88+I91)</f>
        <v>0</v>
      </c>
      <c r="J84" s="39">
        <f>SUM(J85+J88+J91)</f>
        <v>0</v>
      </c>
      <c r="K84" s="39">
        <f>SUM(K85+K88+K91)</f>
        <v>450</v>
      </c>
      <c r="P84" s="99"/>
    </row>
    <row r="85" spans="1:16" ht="12.75">
      <c r="A85" s="151"/>
      <c r="B85" s="45" t="s">
        <v>459</v>
      </c>
      <c r="C85" s="89" t="s">
        <v>65</v>
      </c>
      <c r="D85" s="89" t="s">
        <v>55</v>
      </c>
      <c r="E85" s="89" t="s">
        <v>460</v>
      </c>
      <c r="F85" s="89"/>
      <c r="G85" s="39">
        <f>SUM(G86)</f>
        <v>50</v>
      </c>
      <c r="H85" s="39">
        <f>SUM(H86)</f>
        <v>0</v>
      </c>
      <c r="I85" s="39">
        <f>SUM(I86)</f>
        <v>0</v>
      </c>
      <c r="J85" s="39">
        <f>SUM(J86)</f>
        <v>0</v>
      </c>
      <c r="K85" s="39">
        <f>SUM(K86)</f>
        <v>50</v>
      </c>
      <c r="P85" s="99"/>
    </row>
    <row r="86" spans="1:16" ht="12.75">
      <c r="A86" s="151"/>
      <c r="B86" s="45" t="s">
        <v>461</v>
      </c>
      <c r="C86" s="89" t="s">
        <v>65</v>
      </c>
      <c r="D86" s="89" t="s">
        <v>55</v>
      </c>
      <c r="E86" s="89" t="s">
        <v>462</v>
      </c>
      <c r="F86" s="89"/>
      <c r="G86" s="39">
        <f>SUM(G87)</f>
        <v>50</v>
      </c>
      <c r="H86" s="90">
        <f>SUM(I86+J86)</f>
        <v>0</v>
      </c>
      <c r="I86" s="90">
        <f>SUM(I87)</f>
        <v>0</v>
      </c>
      <c r="J86" s="90"/>
      <c r="K86" s="90">
        <f>SUM(G86+H86)</f>
        <v>50</v>
      </c>
      <c r="P86" s="99"/>
    </row>
    <row r="87" spans="1:16" ht="12.75">
      <c r="A87" s="151"/>
      <c r="B87" s="45" t="s">
        <v>391</v>
      </c>
      <c r="C87" s="89" t="s">
        <v>65</v>
      </c>
      <c r="D87" s="89" t="s">
        <v>55</v>
      </c>
      <c r="E87" s="89" t="s">
        <v>462</v>
      </c>
      <c r="F87" s="89" t="s">
        <v>392</v>
      </c>
      <c r="G87" s="39">
        <v>50</v>
      </c>
      <c r="H87" s="90">
        <f>SUM(I87+J87)</f>
        <v>0</v>
      </c>
      <c r="I87" s="90">
        <v>0</v>
      </c>
      <c r="J87" s="90"/>
      <c r="K87" s="90">
        <f>SUM(G87+H87)</f>
        <v>50</v>
      </c>
      <c r="P87" s="99"/>
    </row>
    <row r="88" spans="1:16" ht="12.75">
      <c r="A88" s="151"/>
      <c r="B88" s="45" t="s">
        <v>624</v>
      </c>
      <c r="C88" s="89" t="s">
        <v>65</v>
      </c>
      <c r="D88" s="89" t="s">
        <v>55</v>
      </c>
      <c r="E88" s="89" t="s">
        <v>464</v>
      </c>
      <c r="F88" s="89"/>
      <c r="G88" s="39">
        <f>SUM(G89)</f>
        <v>100</v>
      </c>
      <c r="H88" s="39">
        <f>SUM(H89)</f>
        <v>0</v>
      </c>
      <c r="I88" s="39">
        <f>SUM(I89)</f>
        <v>0</v>
      </c>
      <c r="J88" s="39">
        <f>SUM(J89)</f>
        <v>0</v>
      </c>
      <c r="K88" s="39">
        <f>SUM(K89)</f>
        <v>100</v>
      </c>
      <c r="P88" s="99"/>
    </row>
    <row r="89" spans="1:16" ht="12.75">
      <c r="A89" s="151"/>
      <c r="B89" s="45" t="s">
        <v>465</v>
      </c>
      <c r="C89" s="89" t="s">
        <v>65</v>
      </c>
      <c r="D89" s="89" t="s">
        <v>55</v>
      </c>
      <c r="E89" s="89" t="s">
        <v>466</v>
      </c>
      <c r="F89" s="89"/>
      <c r="G89" s="39">
        <f>SUM(G90)</f>
        <v>100</v>
      </c>
      <c r="H89" s="90">
        <f>SUM(I89+J89)</f>
        <v>0</v>
      </c>
      <c r="I89" s="90">
        <f>SUM(I90)</f>
        <v>0</v>
      </c>
      <c r="J89" s="90"/>
      <c r="K89" s="90">
        <f>SUM(G89+H89)</f>
        <v>100</v>
      </c>
      <c r="P89" s="99"/>
    </row>
    <row r="90" spans="1:16" ht="12.75">
      <c r="A90" s="151"/>
      <c r="B90" s="45" t="s">
        <v>391</v>
      </c>
      <c r="C90" s="89" t="s">
        <v>65</v>
      </c>
      <c r="D90" s="89" t="s">
        <v>55</v>
      </c>
      <c r="E90" s="89" t="s">
        <v>466</v>
      </c>
      <c r="F90" s="89" t="s">
        <v>392</v>
      </c>
      <c r="G90" s="39">
        <v>100</v>
      </c>
      <c r="H90" s="90">
        <f>SUM(I90+J90)</f>
        <v>0</v>
      </c>
      <c r="I90" s="90">
        <v>0</v>
      </c>
      <c r="J90" s="90"/>
      <c r="K90" s="90">
        <f>SUM(G90+H90)</f>
        <v>100</v>
      </c>
      <c r="P90" s="99"/>
    </row>
    <row r="91" spans="1:16" ht="12.75">
      <c r="A91" s="151"/>
      <c r="B91" s="45" t="s">
        <v>625</v>
      </c>
      <c r="C91" s="89" t="s">
        <v>65</v>
      </c>
      <c r="D91" s="89" t="s">
        <v>55</v>
      </c>
      <c r="E91" s="89" t="s">
        <v>626</v>
      </c>
      <c r="F91" s="89"/>
      <c r="G91" s="39">
        <f>SUM(G92)</f>
        <v>300</v>
      </c>
      <c r="H91" s="90">
        <f>SUM(I91+J91)</f>
        <v>0</v>
      </c>
      <c r="I91" s="90">
        <f>SUM(I92)</f>
        <v>0</v>
      </c>
      <c r="J91" s="90"/>
      <c r="K91" s="90">
        <f>SUM(G91+H91)</f>
        <v>300</v>
      </c>
      <c r="P91" s="99"/>
    </row>
    <row r="92" spans="1:16" ht="12.75">
      <c r="A92" s="151"/>
      <c r="B92" s="45" t="s">
        <v>469</v>
      </c>
      <c r="C92" s="89" t="s">
        <v>65</v>
      </c>
      <c r="D92" s="89" t="s">
        <v>55</v>
      </c>
      <c r="E92" s="89" t="s">
        <v>470</v>
      </c>
      <c r="F92" s="89"/>
      <c r="G92" s="39">
        <f>SUM(G93)</f>
        <v>300</v>
      </c>
      <c r="H92" s="90">
        <f>SUM(I92+J92)</f>
        <v>0</v>
      </c>
      <c r="I92" s="90"/>
      <c r="J92" s="90"/>
      <c r="K92" s="90">
        <f>SUM(G92+H92)</f>
        <v>300</v>
      </c>
      <c r="P92" s="99"/>
    </row>
    <row r="93" spans="1:16" ht="12.75">
      <c r="A93" s="151"/>
      <c r="B93" s="45" t="s">
        <v>391</v>
      </c>
      <c r="C93" s="89" t="s">
        <v>65</v>
      </c>
      <c r="D93" s="89" t="s">
        <v>55</v>
      </c>
      <c r="E93" s="89" t="s">
        <v>470</v>
      </c>
      <c r="F93" s="89" t="s">
        <v>392</v>
      </c>
      <c r="G93" s="39">
        <v>300</v>
      </c>
      <c r="H93" s="90">
        <f>SUM(I93+J93)</f>
        <v>0</v>
      </c>
      <c r="I93" s="90">
        <v>0</v>
      </c>
      <c r="J93" s="90"/>
      <c r="K93" s="90">
        <f>SUM(G93+H93)</f>
        <v>300</v>
      </c>
      <c r="P93" s="99"/>
    </row>
    <row r="94" spans="1:16" ht="12.75">
      <c r="A94" s="33" t="s">
        <v>343</v>
      </c>
      <c r="B94" s="33" t="s">
        <v>340</v>
      </c>
      <c r="C94" s="86" t="s">
        <v>330</v>
      </c>
      <c r="D94" s="89"/>
      <c r="E94" s="86"/>
      <c r="F94" s="89"/>
      <c r="G94" s="34">
        <f>SUM(G100+G113+G95)</f>
        <v>27244.9</v>
      </c>
      <c r="H94" s="34">
        <f>SUM(H100+H113+H95)</f>
        <v>0</v>
      </c>
      <c r="I94" s="34">
        <f>SUM(I100+I113+I95)</f>
        <v>0</v>
      </c>
      <c r="J94" s="34">
        <f>SUM(J100+J113+J95)</f>
        <v>0</v>
      </c>
      <c r="K94" s="34">
        <f>SUM(K100+K113+K95)</f>
        <v>27244.9</v>
      </c>
      <c r="P94" s="99"/>
    </row>
    <row r="95" spans="1:16" ht="12.75">
      <c r="A95" s="33"/>
      <c r="B95" s="45" t="s">
        <v>344</v>
      </c>
      <c r="C95" s="89" t="s">
        <v>330</v>
      </c>
      <c r="D95" s="89" t="s">
        <v>168</v>
      </c>
      <c r="E95" s="89"/>
      <c r="F95" s="89"/>
      <c r="G95" s="39">
        <f>SUM(G96)</f>
        <v>800</v>
      </c>
      <c r="H95" s="39">
        <f>SUM(H96)</f>
        <v>0</v>
      </c>
      <c r="I95" s="39">
        <f>SUM(I96)</f>
        <v>0</v>
      </c>
      <c r="J95" s="39">
        <f>SUM(J96)</f>
        <v>0</v>
      </c>
      <c r="K95" s="39">
        <f>SUM(K96)</f>
        <v>800</v>
      </c>
      <c r="P95" s="99"/>
    </row>
    <row r="96" spans="1:16" ht="12.75">
      <c r="A96" s="33"/>
      <c r="B96" s="45" t="s">
        <v>491</v>
      </c>
      <c r="C96" s="89" t="s">
        <v>330</v>
      </c>
      <c r="D96" s="89" t="s">
        <v>168</v>
      </c>
      <c r="E96" s="89" t="s">
        <v>492</v>
      </c>
      <c r="F96" s="89"/>
      <c r="G96" s="39">
        <f>SUM(G97)</f>
        <v>800</v>
      </c>
      <c r="H96" s="39">
        <f aca="true" t="shared" si="10" ref="H96:K97">SUM(H97)</f>
        <v>0</v>
      </c>
      <c r="I96" s="39">
        <f t="shared" si="10"/>
        <v>0</v>
      </c>
      <c r="J96" s="39">
        <f t="shared" si="10"/>
        <v>0</v>
      </c>
      <c r="K96" s="39">
        <f t="shared" si="10"/>
        <v>800</v>
      </c>
      <c r="P96" s="99"/>
    </row>
    <row r="97" spans="1:16" ht="12.75">
      <c r="A97" s="33"/>
      <c r="B97" s="45" t="s">
        <v>493</v>
      </c>
      <c r="C97" s="89" t="s">
        <v>330</v>
      </c>
      <c r="D97" s="89" t="s">
        <v>168</v>
      </c>
      <c r="E97" s="89" t="s">
        <v>494</v>
      </c>
      <c r="F97" s="89"/>
      <c r="G97" s="39">
        <f>SUM(G98)</f>
        <v>800</v>
      </c>
      <c r="H97" s="39">
        <f t="shared" si="10"/>
        <v>0</v>
      </c>
      <c r="I97" s="39">
        <f t="shared" si="10"/>
        <v>0</v>
      </c>
      <c r="J97" s="39">
        <f t="shared" si="10"/>
        <v>0</v>
      </c>
      <c r="K97" s="39">
        <f t="shared" si="10"/>
        <v>800</v>
      </c>
      <c r="P97" s="99"/>
    </row>
    <row r="98" spans="1:16" ht="12.75">
      <c r="A98" s="33"/>
      <c r="B98" s="45" t="s">
        <v>495</v>
      </c>
      <c r="C98" s="89" t="s">
        <v>330</v>
      </c>
      <c r="D98" s="89" t="s">
        <v>168</v>
      </c>
      <c r="E98" s="89" t="s">
        <v>496</v>
      </c>
      <c r="F98" s="89"/>
      <c r="G98" s="39">
        <f>SUM(G99)</f>
        <v>800</v>
      </c>
      <c r="H98" s="39">
        <f>SUM(H99)</f>
        <v>0</v>
      </c>
      <c r="I98" s="39">
        <f>SUM(I99)</f>
        <v>0</v>
      </c>
      <c r="J98" s="39">
        <f>SUM(J99)</f>
        <v>0</v>
      </c>
      <c r="K98" s="90">
        <f>SUM(G98+H98)</f>
        <v>800</v>
      </c>
      <c r="P98" s="99"/>
    </row>
    <row r="99" spans="1:16" ht="12.75">
      <c r="A99" s="33"/>
      <c r="B99" s="45" t="s">
        <v>391</v>
      </c>
      <c r="C99" s="89" t="s">
        <v>330</v>
      </c>
      <c r="D99" s="89" t="s">
        <v>168</v>
      </c>
      <c r="E99" s="89" t="s">
        <v>496</v>
      </c>
      <c r="F99" s="89" t="s">
        <v>392</v>
      </c>
      <c r="G99" s="39">
        <v>800</v>
      </c>
      <c r="H99" s="90">
        <f>SUM(I99+J99)</f>
        <v>0</v>
      </c>
      <c r="I99" s="90">
        <v>0</v>
      </c>
      <c r="J99" s="90">
        <v>0</v>
      </c>
      <c r="K99" s="90">
        <f>SUM(G99+H99)</f>
        <v>800</v>
      </c>
      <c r="P99" s="99"/>
    </row>
    <row r="100" spans="1:16" ht="12.75">
      <c r="A100" s="33"/>
      <c r="B100" s="45" t="s">
        <v>345</v>
      </c>
      <c r="C100" s="89" t="s">
        <v>330</v>
      </c>
      <c r="D100" s="89" t="s">
        <v>337</v>
      </c>
      <c r="E100" s="86"/>
      <c r="F100" s="89"/>
      <c r="G100" s="39">
        <f>SUM(G101)</f>
        <v>25400</v>
      </c>
      <c r="H100" s="39">
        <f>SUM(H101+H107)</f>
        <v>0</v>
      </c>
      <c r="I100" s="39">
        <f>SUM(I101)</f>
        <v>0</v>
      </c>
      <c r="J100" s="39">
        <f>SUM(J101)</f>
        <v>0</v>
      </c>
      <c r="K100" s="39">
        <f aca="true" t="shared" si="11" ref="K100:K106">SUM(G100+H100)</f>
        <v>25400</v>
      </c>
      <c r="P100" s="99"/>
    </row>
    <row r="101" spans="1:16" ht="30.75" customHeight="1">
      <c r="A101" s="33"/>
      <c r="B101" s="45" t="s">
        <v>627</v>
      </c>
      <c r="C101" s="89" t="s">
        <v>330</v>
      </c>
      <c r="D101" s="89" t="s">
        <v>337</v>
      </c>
      <c r="E101" s="89" t="s">
        <v>475</v>
      </c>
      <c r="F101" s="89"/>
      <c r="G101" s="39">
        <f>SUM(G102+G107+G110)</f>
        <v>25400</v>
      </c>
      <c r="H101" s="39">
        <f>SUM(H102)</f>
        <v>0</v>
      </c>
      <c r="I101" s="39">
        <f>SUM(I102+I107)</f>
        <v>0</v>
      </c>
      <c r="J101" s="39">
        <f>SUM(J102+J107)</f>
        <v>0</v>
      </c>
      <c r="K101" s="39">
        <f t="shared" si="11"/>
        <v>25400</v>
      </c>
      <c r="P101" s="99"/>
    </row>
    <row r="102" spans="1:16" ht="12.75">
      <c r="A102" s="33"/>
      <c r="B102" s="45" t="s">
        <v>476</v>
      </c>
      <c r="C102" s="89" t="s">
        <v>330</v>
      </c>
      <c r="D102" s="89" t="s">
        <v>337</v>
      </c>
      <c r="E102" s="89" t="s">
        <v>477</v>
      </c>
      <c r="F102" s="89"/>
      <c r="G102" s="39">
        <f>SUM(G103+G105)</f>
        <v>21150</v>
      </c>
      <c r="H102" s="39">
        <f>SUM(H103+H105)</f>
        <v>0</v>
      </c>
      <c r="I102" s="39">
        <f>SUM(I103+I105)</f>
        <v>0</v>
      </c>
      <c r="J102" s="39">
        <f>SUM(J103+J105)</f>
        <v>0</v>
      </c>
      <c r="K102" s="39">
        <f>SUM(K103+K105)</f>
        <v>21150</v>
      </c>
      <c r="P102" s="99"/>
    </row>
    <row r="103" spans="1:16" ht="12.75">
      <c r="A103" s="33"/>
      <c r="B103" s="45" t="s">
        <v>420</v>
      </c>
      <c r="C103" s="89" t="s">
        <v>330</v>
      </c>
      <c r="D103" s="89" t="s">
        <v>337</v>
      </c>
      <c r="E103" s="89" t="s">
        <v>478</v>
      </c>
      <c r="F103" s="89"/>
      <c r="G103" s="39">
        <f>SUM(G104)</f>
        <v>4000</v>
      </c>
      <c r="H103" s="39">
        <f>SUM(H104)</f>
        <v>0</v>
      </c>
      <c r="I103" s="39">
        <f>SUM(I104)</f>
        <v>0</v>
      </c>
      <c r="J103" s="39">
        <f>SUM(J104)</f>
        <v>0</v>
      </c>
      <c r="K103" s="39">
        <f t="shared" si="11"/>
        <v>4000</v>
      </c>
      <c r="P103" s="99"/>
    </row>
    <row r="104" spans="1:16" ht="12.75">
      <c r="A104" s="33"/>
      <c r="B104" s="92" t="s">
        <v>479</v>
      </c>
      <c r="C104" s="89" t="s">
        <v>330</v>
      </c>
      <c r="D104" s="89" t="s">
        <v>337</v>
      </c>
      <c r="E104" s="89" t="s">
        <v>478</v>
      </c>
      <c r="F104" s="89" t="s">
        <v>480</v>
      </c>
      <c r="G104" s="39">
        <v>4000</v>
      </c>
      <c r="H104" s="90">
        <f>SUM(I104+J104)</f>
        <v>0</v>
      </c>
      <c r="I104" s="90">
        <v>0</v>
      </c>
      <c r="J104" s="90">
        <v>0</v>
      </c>
      <c r="K104" s="90">
        <f t="shared" si="11"/>
        <v>4000</v>
      </c>
      <c r="P104" s="99"/>
    </row>
    <row r="105" spans="1:16" ht="12.75">
      <c r="A105" s="33"/>
      <c r="B105" s="45" t="s">
        <v>481</v>
      </c>
      <c r="C105" s="89" t="s">
        <v>330</v>
      </c>
      <c r="D105" s="89" t="s">
        <v>337</v>
      </c>
      <c r="E105" s="89" t="s">
        <v>482</v>
      </c>
      <c r="F105" s="89"/>
      <c r="G105" s="39">
        <f>SUM(G106)</f>
        <v>17150</v>
      </c>
      <c r="H105" s="39">
        <f>SUM(H106)</f>
        <v>0</v>
      </c>
      <c r="I105" s="39">
        <f>SUM(I106)</f>
        <v>0</v>
      </c>
      <c r="J105" s="39">
        <f>SUM(J106)</f>
        <v>0</v>
      </c>
      <c r="K105" s="90">
        <f t="shared" si="11"/>
        <v>17150</v>
      </c>
      <c r="P105" s="99"/>
    </row>
    <row r="106" spans="1:16" ht="12.75">
      <c r="A106" s="33"/>
      <c r="B106" s="45" t="s">
        <v>391</v>
      </c>
      <c r="C106" s="89" t="s">
        <v>330</v>
      </c>
      <c r="D106" s="89" t="s">
        <v>337</v>
      </c>
      <c r="E106" s="89" t="s">
        <v>482</v>
      </c>
      <c r="F106" s="89" t="s">
        <v>392</v>
      </c>
      <c r="G106" s="39">
        <v>17150</v>
      </c>
      <c r="H106" s="90">
        <f>SUM(I106+J106)</f>
        <v>0</v>
      </c>
      <c r="I106" s="90">
        <v>0</v>
      </c>
      <c r="J106" s="90">
        <v>0</v>
      </c>
      <c r="K106" s="90">
        <f t="shared" si="11"/>
        <v>17150</v>
      </c>
      <c r="P106" s="99"/>
    </row>
    <row r="107" spans="1:16" ht="18.75" customHeight="1">
      <c r="A107" s="33"/>
      <c r="B107" s="45" t="s">
        <v>483</v>
      </c>
      <c r="C107" s="89" t="s">
        <v>330</v>
      </c>
      <c r="D107" s="89" t="s">
        <v>337</v>
      </c>
      <c r="E107" s="89" t="s">
        <v>484</v>
      </c>
      <c r="F107" s="89"/>
      <c r="G107" s="39">
        <f>SUM(G108)</f>
        <v>3300</v>
      </c>
      <c r="H107" s="39">
        <f>SUM(H108)</f>
        <v>0</v>
      </c>
      <c r="I107" s="39">
        <f>SUM(I108)</f>
        <v>0</v>
      </c>
      <c r="J107" s="39">
        <f>SUM(J108)</f>
        <v>0</v>
      </c>
      <c r="K107" s="39">
        <f>SUM(K108)</f>
        <v>3300</v>
      </c>
      <c r="P107" s="99"/>
    </row>
    <row r="108" spans="1:16" ht="12.75">
      <c r="A108" s="33"/>
      <c r="B108" s="45" t="s">
        <v>485</v>
      </c>
      <c r="C108" s="89" t="s">
        <v>330</v>
      </c>
      <c r="D108" s="89" t="s">
        <v>337</v>
      </c>
      <c r="E108" s="89" t="s">
        <v>486</v>
      </c>
      <c r="F108" s="89"/>
      <c r="G108" s="39">
        <f>SUM(G109)</f>
        <v>3300</v>
      </c>
      <c r="H108" s="39">
        <f>SUM(H109)</f>
        <v>0</v>
      </c>
      <c r="I108" s="39">
        <f>SUM(I109)</f>
        <v>0</v>
      </c>
      <c r="J108" s="39">
        <f>SUM(J109)</f>
        <v>0</v>
      </c>
      <c r="K108" s="90">
        <f>SUM(G108+H108)</f>
        <v>3300</v>
      </c>
      <c r="P108" s="99"/>
    </row>
    <row r="109" spans="1:16" ht="12.75">
      <c r="A109" s="33"/>
      <c r="B109" s="45" t="s">
        <v>391</v>
      </c>
      <c r="C109" s="89" t="s">
        <v>330</v>
      </c>
      <c r="D109" s="89" t="s">
        <v>337</v>
      </c>
      <c r="E109" s="89" t="s">
        <v>486</v>
      </c>
      <c r="F109" s="89" t="s">
        <v>392</v>
      </c>
      <c r="G109" s="39">
        <v>3300</v>
      </c>
      <c r="H109" s="90">
        <f>SUM(I109+J109)</f>
        <v>0</v>
      </c>
      <c r="I109" s="90">
        <v>0</v>
      </c>
      <c r="J109" s="90">
        <v>0</v>
      </c>
      <c r="K109" s="90">
        <f>SUM(G109+H109)</f>
        <v>3300</v>
      </c>
      <c r="P109" s="99"/>
    </row>
    <row r="110" spans="1:16" ht="12.75">
      <c r="A110" s="33"/>
      <c r="B110" s="45" t="s">
        <v>628</v>
      </c>
      <c r="C110" s="89" t="s">
        <v>330</v>
      </c>
      <c r="D110" s="89" t="s">
        <v>337</v>
      </c>
      <c r="E110" s="89" t="s">
        <v>488</v>
      </c>
      <c r="F110" s="89"/>
      <c r="G110" s="39">
        <f>SUM(G111)</f>
        <v>950</v>
      </c>
      <c r="H110" s="39">
        <f>SUM(H111)</f>
        <v>0</v>
      </c>
      <c r="I110" s="39">
        <f>SUM(I111)</f>
        <v>0</v>
      </c>
      <c r="J110" s="39">
        <f>SUM(J111)</f>
        <v>0</v>
      </c>
      <c r="K110" s="39">
        <f>SUM(K111)</f>
        <v>950</v>
      </c>
      <c r="P110" s="99"/>
    </row>
    <row r="111" spans="1:16" ht="12.75">
      <c r="A111" s="33"/>
      <c r="B111" s="45" t="s">
        <v>489</v>
      </c>
      <c r="C111" s="89" t="s">
        <v>330</v>
      </c>
      <c r="D111" s="89" t="s">
        <v>337</v>
      </c>
      <c r="E111" s="89" t="s">
        <v>629</v>
      </c>
      <c r="F111" s="89"/>
      <c r="G111" s="39">
        <f>SUM(G112)</f>
        <v>950</v>
      </c>
      <c r="H111" s="39">
        <f>SUM(H112)</f>
        <v>0</v>
      </c>
      <c r="I111" s="39">
        <f>SUM(I112)</f>
        <v>0</v>
      </c>
      <c r="J111" s="39">
        <f>SUM(J112)</f>
        <v>0</v>
      </c>
      <c r="K111" s="90">
        <f>SUM(G111+H111)</f>
        <v>950</v>
      </c>
      <c r="P111" s="99"/>
    </row>
    <row r="112" spans="1:16" ht="12.75">
      <c r="A112" s="33"/>
      <c r="B112" s="45" t="s">
        <v>391</v>
      </c>
      <c r="C112" s="89" t="s">
        <v>330</v>
      </c>
      <c r="D112" s="89" t="s">
        <v>337</v>
      </c>
      <c r="E112" s="89" t="s">
        <v>629</v>
      </c>
      <c r="F112" s="89" t="s">
        <v>392</v>
      </c>
      <c r="G112" s="39">
        <v>950</v>
      </c>
      <c r="H112" s="90">
        <f>SUM(I112+J112)</f>
        <v>0</v>
      </c>
      <c r="I112" s="90">
        <v>0</v>
      </c>
      <c r="J112" s="90">
        <v>0</v>
      </c>
      <c r="K112" s="90">
        <f>SUM(G112+H112)</f>
        <v>950</v>
      </c>
      <c r="P112" s="99"/>
    </row>
    <row r="113" spans="1:16" ht="12.75">
      <c r="A113" s="151"/>
      <c r="B113" s="45" t="s">
        <v>341</v>
      </c>
      <c r="C113" s="89" t="s">
        <v>330</v>
      </c>
      <c r="D113" s="89" t="s">
        <v>342</v>
      </c>
      <c r="E113" s="89"/>
      <c r="F113" s="89"/>
      <c r="G113" s="39">
        <f>SUM(G114+G121)</f>
        <v>1044.9</v>
      </c>
      <c r="H113" s="39">
        <f>SUM(H114+H121)</f>
        <v>0</v>
      </c>
      <c r="I113" s="39">
        <f>SUM(I114+I121)</f>
        <v>0</v>
      </c>
      <c r="J113" s="39">
        <f>SUM(J114+J121)</f>
        <v>0</v>
      </c>
      <c r="K113" s="39">
        <f>SUM(G113+H113)</f>
        <v>1044.9</v>
      </c>
      <c r="O113" s="99"/>
      <c r="P113" s="99"/>
    </row>
    <row r="114" spans="1:16" ht="12.75">
      <c r="A114" s="151"/>
      <c r="B114" s="152" t="s">
        <v>630</v>
      </c>
      <c r="C114" s="89" t="s">
        <v>330</v>
      </c>
      <c r="D114" s="89" t="s">
        <v>342</v>
      </c>
      <c r="E114" s="89" t="s">
        <v>498</v>
      </c>
      <c r="F114" s="89"/>
      <c r="G114" s="39">
        <f>SUM(G115)</f>
        <v>80</v>
      </c>
      <c r="H114" s="39">
        <f>SUM(H115)</f>
        <v>0</v>
      </c>
      <c r="I114" s="39">
        <f>SUM(I115)</f>
        <v>0</v>
      </c>
      <c r="J114" s="39">
        <f>SUM(J115)</f>
        <v>0</v>
      </c>
      <c r="K114" s="39">
        <f>SUM(K115)</f>
        <v>80</v>
      </c>
      <c r="O114" s="99"/>
      <c r="P114" s="99"/>
    </row>
    <row r="115" spans="1:16" ht="12.75">
      <c r="A115" s="151"/>
      <c r="B115" s="45" t="s">
        <v>499</v>
      </c>
      <c r="C115" s="89" t="s">
        <v>330</v>
      </c>
      <c r="D115" s="89" t="s">
        <v>342</v>
      </c>
      <c r="E115" s="89" t="s">
        <v>500</v>
      </c>
      <c r="F115" s="89"/>
      <c r="G115" s="129">
        <f>SUM(G116+G119)</f>
        <v>80</v>
      </c>
      <c r="H115" s="130">
        <f>SUM(H116+H119)</f>
        <v>0</v>
      </c>
      <c r="I115" s="130">
        <f>SUM(I116+I119)</f>
        <v>0</v>
      </c>
      <c r="J115" s="130">
        <f>SUM(J116+J119)</f>
        <v>0</v>
      </c>
      <c r="K115" s="130">
        <f>SUM(K116+K119)</f>
        <v>80</v>
      </c>
      <c r="P115" s="99"/>
    </row>
    <row r="116" spans="1:16" ht="12.75">
      <c r="A116" s="151"/>
      <c r="B116" s="128" t="s">
        <v>501</v>
      </c>
      <c r="C116" s="89" t="s">
        <v>330</v>
      </c>
      <c r="D116" s="89" t="s">
        <v>342</v>
      </c>
      <c r="E116" s="89" t="s">
        <v>503</v>
      </c>
      <c r="F116" s="89"/>
      <c r="G116" s="129">
        <f>SUM(G117)</f>
        <v>50</v>
      </c>
      <c r="H116" s="130">
        <f>SUM(H117)</f>
        <v>0</v>
      </c>
      <c r="I116" s="130">
        <f>SUM(I117)</f>
        <v>0</v>
      </c>
      <c r="J116" s="130">
        <f>SUM(J117)</f>
        <v>0</v>
      </c>
      <c r="K116" s="130">
        <f>SUM(K117)</f>
        <v>50</v>
      </c>
      <c r="P116" s="99"/>
    </row>
    <row r="117" spans="1:16" ht="12.75">
      <c r="A117" s="151"/>
      <c r="B117" s="45" t="s">
        <v>391</v>
      </c>
      <c r="C117" s="89" t="s">
        <v>330</v>
      </c>
      <c r="D117" s="89" t="s">
        <v>342</v>
      </c>
      <c r="E117" s="89" t="s">
        <v>503</v>
      </c>
      <c r="F117" s="89" t="s">
        <v>392</v>
      </c>
      <c r="G117" s="39">
        <v>50</v>
      </c>
      <c r="H117" s="90">
        <f>SUM(I117+J117)</f>
        <v>0</v>
      </c>
      <c r="I117" s="90">
        <v>0</v>
      </c>
      <c r="J117" s="90"/>
      <c r="K117" s="90">
        <v>50</v>
      </c>
      <c r="O117" s="99"/>
      <c r="P117" s="99"/>
    </row>
    <row r="118" spans="1:16" ht="12.75">
      <c r="A118" s="151"/>
      <c r="B118" s="45" t="s">
        <v>504</v>
      </c>
      <c r="C118" s="89" t="s">
        <v>330</v>
      </c>
      <c r="D118" s="89" t="s">
        <v>342</v>
      </c>
      <c r="E118" s="89" t="s">
        <v>505</v>
      </c>
      <c r="F118" s="89"/>
      <c r="G118" s="39">
        <f>SUM(G119)</f>
        <v>30</v>
      </c>
      <c r="H118" s="39">
        <f aca="true" t="shared" si="12" ref="H118:N118">SUM(H119)</f>
        <v>0</v>
      </c>
      <c r="I118" s="39">
        <f t="shared" si="12"/>
        <v>0</v>
      </c>
      <c r="J118" s="39">
        <f t="shared" si="12"/>
        <v>0</v>
      </c>
      <c r="K118" s="39">
        <f t="shared" si="12"/>
        <v>30</v>
      </c>
      <c r="L118" s="39">
        <f t="shared" si="12"/>
        <v>0</v>
      </c>
      <c r="M118" s="39">
        <f t="shared" si="12"/>
        <v>0</v>
      </c>
      <c r="N118" s="39">
        <f t="shared" si="12"/>
        <v>0</v>
      </c>
      <c r="O118" s="99"/>
      <c r="P118" s="99"/>
    </row>
    <row r="119" spans="1:16" ht="12.75">
      <c r="A119" s="151"/>
      <c r="B119" s="45" t="s">
        <v>506</v>
      </c>
      <c r="C119" s="89" t="s">
        <v>330</v>
      </c>
      <c r="D119" s="89" t="s">
        <v>342</v>
      </c>
      <c r="E119" s="89" t="s">
        <v>507</v>
      </c>
      <c r="F119" s="89"/>
      <c r="G119" s="39">
        <f>SUM(G120)</f>
        <v>30</v>
      </c>
      <c r="H119" s="90">
        <f>SUM(I119+J119)</f>
        <v>0</v>
      </c>
      <c r="I119" s="90">
        <f>SUM(I120)</f>
        <v>0</v>
      </c>
      <c r="J119" s="90"/>
      <c r="K119" s="90">
        <f>SUM(G119+H119)</f>
        <v>30</v>
      </c>
      <c r="P119" s="99"/>
    </row>
    <row r="120" spans="1:16" ht="15" customHeight="1">
      <c r="A120" s="151"/>
      <c r="B120" s="45" t="s">
        <v>393</v>
      </c>
      <c r="C120" s="89" t="s">
        <v>330</v>
      </c>
      <c r="D120" s="89" t="s">
        <v>342</v>
      </c>
      <c r="E120" s="89" t="s">
        <v>507</v>
      </c>
      <c r="F120" s="89" t="s">
        <v>394</v>
      </c>
      <c r="G120" s="39">
        <v>30</v>
      </c>
      <c r="H120" s="90">
        <f>SUM(I120+J120)</f>
        <v>0</v>
      </c>
      <c r="I120" s="90">
        <v>0</v>
      </c>
      <c r="J120" s="90"/>
      <c r="K120" s="90">
        <v>30</v>
      </c>
      <c r="O120" s="99"/>
      <c r="P120" s="99"/>
    </row>
    <row r="121" spans="1:16" ht="12.75">
      <c r="A121" s="151"/>
      <c r="B121" s="45" t="s">
        <v>508</v>
      </c>
      <c r="C121" s="89" t="s">
        <v>330</v>
      </c>
      <c r="D121" s="89" t="s">
        <v>342</v>
      </c>
      <c r="E121" s="89" t="s">
        <v>509</v>
      </c>
      <c r="F121" s="89"/>
      <c r="G121" s="39">
        <f>SUM(G122+G126)</f>
        <v>964.9</v>
      </c>
      <c r="H121" s="39">
        <f>SUM(H122+H126+H129)</f>
        <v>0</v>
      </c>
      <c r="I121" s="39">
        <f>SUM(I122+I126+I129)</f>
        <v>0</v>
      </c>
      <c r="J121" s="39">
        <f>SUM(J122+J126+J129)</f>
        <v>0</v>
      </c>
      <c r="K121" s="39">
        <f>SUM(G121+H121)</f>
        <v>964.9</v>
      </c>
      <c r="P121" s="99"/>
    </row>
    <row r="122" spans="1:16" ht="12.75">
      <c r="A122" s="151"/>
      <c r="B122" s="45" t="s">
        <v>510</v>
      </c>
      <c r="C122" s="89" t="s">
        <v>330</v>
      </c>
      <c r="D122" s="89" t="s">
        <v>342</v>
      </c>
      <c r="E122" s="89" t="s">
        <v>511</v>
      </c>
      <c r="F122" s="89"/>
      <c r="G122" s="39">
        <f>SUM(G123)</f>
        <v>339.1</v>
      </c>
      <c r="H122" s="39">
        <f>SUM(H123)</f>
        <v>0</v>
      </c>
      <c r="I122" s="39">
        <f>SUM(I123)</f>
        <v>0</v>
      </c>
      <c r="J122" s="39">
        <f>SUM(J123)</f>
        <v>0</v>
      </c>
      <c r="K122" s="39">
        <f>SUM(K123)</f>
        <v>339.1</v>
      </c>
      <c r="L122" s="39" t="e">
        <f>SUM(L123+#REF!)</f>
        <v>#REF!</v>
      </c>
      <c r="M122" s="39" t="e">
        <f>SUM(M123+#REF!)</f>
        <v>#REF!</v>
      </c>
      <c r="N122" s="39" t="e">
        <f>SUM(N123+#REF!)</f>
        <v>#REF!</v>
      </c>
      <c r="P122" s="99"/>
    </row>
    <row r="123" spans="1:16" ht="12.75">
      <c r="A123" s="151"/>
      <c r="B123" s="45" t="s">
        <v>512</v>
      </c>
      <c r="C123" s="89" t="s">
        <v>330</v>
      </c>
      <c r="D123" s="89" t="s">
        <v>342</v>
      </c>
      <c r="E123" s="89" t="s">
        <v>513</v>
      </c>
      <c r="F123" s="89"/>
      <c r="G123" s="39">
        <f>SUM(G124+G125)</f>
        <v>339.1</v>
      </c>
      <c r="H123" s="39">
        <f>SUM(H124+H125)</f>
        <v>0</v>
      </c>
      <c r="I123" s="39">
        <f>SUM(I124+I125)</f>
        <v>0</v>
      </c>
      <c r="J123" s="39">
        <f>SUM(J124+J125)</f>
        <v>0</v>
      </c>
      <c r="K123" s="39">
        <f>SUM(K124+K125)</f>
        <v>339.1</v>
      </c>
      <c r="P123" s="99"/>
    </row>
    <row r="124" spans="1:16" ht="15.75" customHeight="1">
      <c r="A124" s="151"/>
      <c r="B124" s="92" t="s">
        <v>403</v>
      </c>
      <c r="C124" s="89" t="s">
        <v>330</v>
      </c>
      <c r="D124" s="89" t="s">
        <v>342</v>
      </c>
      <c r="E124" s="63" t="s">
        <v>513</v>
      </c>
      <c r="F124" s="89" t="s">
        <v>404</v>
      </c>
      <c r="G124" s="39">
        <v>141.1</v>
      </c>
      <c r="H124" s="90">
        <f>SUM(I124)</f>
        <v>0</v>
      </c>
      <c r="I124" s="90">
        <v>0</v>
      </c>
      <c r="J124" s="90"/>
      <c r="K124" s="90">
        <f>SUM(G124+H124)</f>
        <v>141.1</v>
      </c>
      <c r="P124" s="99"/>
    </row>
    <row r="125" spans="1:16" ht="32.25" customHeight="1">
      <c r="A125" s="151"/>
      <c r="B125" s="45" t="s">
        <v>391</v>
      </c>
      <c r="C125" s="89" t="s">
        <v>330</v>
      </c>
      <c r="D125" s="89" t="s">
        <v>342</v>
      </c>
      <c r="E125" s="89" t="s">
        <v>513</v>
      </c>
      <c r="F125" s="89" t="s">
        <v>392</v>
      </c>
      <c r="G125" s="39">
        <v>198</v>
      </c>
      <c r="H125" s="90">
        <f>SUM(I125+J125)</f>
        <v>0</v>
      </c>
      <c r="I125" s="90">
        <v>0</v>
      </c>
      <c r="J125" s="90"/>
      <c r="K125" s="90">
        <f>SUM(G125+H125)</f>
        <v>198</v>
      </c>
      <c r="P125" s="99"/>
    </row>
    <row r="126" spans="1:16" ht="30.75" customHeight="1">
      <c r="A126" s="151"/>
      <c r="B126" s="45" t="s">
        <v>514</v>
      </c>
      <c r="C126" s="89" t="s">
        <v>330</v>
      </c>
      <c r="D126" s="89" t="s">
        <v>342</v>
      </c>
      <c r="E126" s="89" t="s">
        <v>515</v>
      </c>
      <c r="F126" s="89"/>
      <c r="G126" s="39">
        <f aca="true" t="shared" si="13" ref="G126:K130">SUM(G127)</f>
        <v>625.8</v>
      </c>
      <c r="H126" s="39">
        <f t="shared" si="13"/>
        <v>0</v>
      </c>
      <c r="I126" s="39">
        <f t="shared" si="13"/>
        <v>0</v>
      </c>
      <c r="J126" s="39">
        <f t="shared" si="13"/>
        <v>0</v>
      </c>
      <c r="K126" s="39">
        <f t="shared" si="13"/>
        <v>625.8</v>
      </c>
      <c r="P126" s="99"/>
    </row>
    <row r="127" spans="1:16" ht="32.25" customHeight="1">
      <c r="A127" s="151"/>
      <c r="B127" s="45" t="s">
        <v>516</v>
      </c>
      <c r="C127" s="89" t="s">
        <v>330</v>
      </c>
      <c r="D127" s="89" t="s">
        <v>342</v>
      </c>
      <c r="E127" s="89" t="s">
        <v>517</v>
      </c>
      <c r="F127" s="89"/>
      <c r="G127" s="39">
        <f t="shared" si="13"/>
        <v>625.8</v>
      </c>
      <c r="H127" s="39">
        <f t="shared" si="13"/>
        <v>0</v>
      </c>
      <c r="I127" s="39">
        <f t="shared" si="13"/>
        <v>0</v>
      </c>
      <c r="J127" s="39">
        <f t="shared" si="13"/>
        <v>0</v>
      </c>
      <c r="K127" s="39">
        <f t="shared" si="13"/>
        <v>625.8</v>
      </c>
      <c r="P127" s="99"/>
    </row>
    <row r="128" spans="1:16" ht="16.5" customHeight="1">
      <c r="A128" s="151"/>
      <c r="B128" s="92" t="s">
        <v>403</v>
      </c>
      <c r="C128" s="89" t="s">
        <v>330</v>
      </c>
      <c r="D128" s="89" t="s">
        <v>342</v>
      </c>
      <c r="E128" s="63" t="s">
        <v>517</v>
      </c>
      <c r="F128" s="89" t="s">
        <v>404</v>
      </c>
      <c r="G128" s="39">
        <v>625.8</v>
      </c>
      <c r="H128" s="90">
        <f>SUM(I128)</f>
        <v>0</v>
      </c>
      <c r="I128" s="90">
        <v>0</v>
      </c>
      <c r="J128" s="90" t="s">
        <v>186</v>
      </c>
      <c r="K128" s="90">
        <f>SUM(G128+H128)</f>
        <v>625.8</v>
      </c>
      <c r="P128" s="99"/>
    </row>
    <row r="129" spans="1:16" ht="12.75" hidden="1">
      <c r="A129" s="151"/>
      <c r="B129" s="92" t="s">
        <v>518</v>
      </c>
      <c r="C129" s="89" t="s">
        <v>330</v>
      </c>
      <c r="D129" s="89" t="s">
        <v>342</v>
      </c>
      <c r="E129" s="63" t="s">
        <v>519</v>
      </c>
      <c r="F129" s="89"/>
      <c r="G129" s="39">
        <f t="shared" si="13"/>
        <v>0</v>
      </c>
      <c r="H129" s="39">
        <f t="shared" si="13"/>
        <v>0</v>
      </c>
      <c r="I129" s="39">
        <f t="shared" si="13"/>
        <v>0</v>
      </c>
      <c r="J129" s="39">
        <f t="shared" si="13"/>
        <v>0</v>
      </c>
      <c r="K129" s="39">
        <f t="shared" si="13"/>
        <v>0</v>
      </c>
      <c r="P129" s="99"/>
    </row>
    <row r="130" spans="1:16" ht="12.75" hidden="1">
      <c r="A130" s="151"/>
      <c r="B130" s="92" t="s">
        <v>520</v>
      </c>
      <c r="C130" s="89" t="s">
        <v>330</v>
      </c>
      <c r="D130" s="89" t="s">
        <v>342</v>
      </c>
      <c r="E130" s="63" t="s">
        <v>521</v>
      </c>
      <c r="F130" s="89"/>
      <c r="G130" s="39">
        <f t="shared" si="13"/>
        <v>0</v>
      </c>
      <c r="H130" s="39">
        <f t="shared" si="13"/>
        <v>0</v>
      </c>
      <c r="I130" s="39">
        <f t="shared" si="13"/>
        <v>0</v>
      </c>
      <c r="J130" s="39">
        <f t="shared" si="13"/>
        <v>0</v>
      </c>
      <c r="K130" s="39">
        <f t="shared" si="13"/>
        <v>0</v>
      </c>
      <c r="P130" s="99"/>
    </row>
    <row r="131" spans="1:16" ht="12.75" hidden="1">
      <c r="A131" s="151"/>
      <c r="B131" s="45" t="s">
        <v>391</v>
      </c>
      <c r="C131" s="89" t="s">
        <v>330</v>
      </c>
      <c r="D131" s="89" t="s">
        <v>342</v>
      </c>
      <c r="E131" s="63" t="s">
        <v>521</v>
      </c>
      <c r="F131" s="89" t="s">
        <v>392</v>
      </c>
      <c r="G131" s="39">
        <v>0</v>
      </c>
      <c r="H131" s="90">
        <f>SUM(I131)</f>
        <v>0</v>
      </c>
      <c r="I131" s="90">
        <v>0</v>
      </c>
      <c r="J131" s="90" t="s">
        <v>186</v>
      </c>
      <c r="K131" s="90">
        <f>SUM(G131+H131)</f>
        <v>0</v>
      </c>
      <c r="P131" s="99"/>
    </row>
    <row r="132" spans="1:16" ht="12.75">
      <c r="A132" s="33" t="s">
        <v>346</v>
      </c>
      <c r="B132" s="33" t="s">
        <v>347</v>
      </c>
      <c r="C132" s="86" t="s">
        <v>69</v>
      </c>
      <c r="D132" s="86"/>
      <c r="E132" s="86"/>
      <c r="F132" s="86"/>
      <c r="G132" s="34">
        <f aca="true" t="shared" si="14" ref="G132:N132">SUM(G133+G139+G150)</f>
        <v>36940.6</v>
      </c>
      <c r="H132" s="34">
        <f t="shared" si="14"/>
        <v>0</v>
      </c>
      <c r="I132" s="34">
        <f t="shared" si="14"/>
        <v>0</v>
      </c>
      <c r="J132" s="34">
        <f t="shared" si="14"/>
        <v>0</v>
      </c>
      <c r="K132" s="34">
        <f t="shared" si="14"/>
        <v>36940.6</v>
      </c>
      <c r="L132" s="34">
        <f t="shared" si="14"/>
        <v>0</v>
      </c>
      <c r="M132" s="34">
        <f t="shared" si="14"/>
        <v>0</v>
      </c>
      <c r="N132" s="34">
        <f t="shared" si="14"/>
        <v>0</v>
      </c>
      <c r="P132" s="99"/>
    </row>
    <row r="133" spans="1:16" ht="12.75">
      <c r="A133" s="151"/>
      <c r="B133" s="45" t="s">
        <v>349</v>
      </c>
      <c r="C133" s="89" t="s">
        <v>69</v>
      </c>
      <c r="D133" s="89" t="s">
        <v>22</v>
      </c>
      <c r="E133" s="89"/>
      <c r="F133" s="89"/>
      <c r="G133" s="39">
        <f aca="true" t="shared" si="15" ref="G133:K135">SUM(G134)</f>
        <v>18790.6</v>
      </c>
      <c r="H133" s="39">
        <f t="shared" si="15"/>
        <v>0</v>
      </c>
      <c r="I133" s="39">
        <f t="shared" si="15"/>
        <v>0</v>
      </c>
      <c r="J133" s="39">
        <f t="shared" si="15"/>
        <v>0</v>
      </c>
      <c r="K133" s="39">
        <f>SUM(K134)</f>
        <v>18790.6</v>
      </c>
      <c r="P133" s="99"/>
    </row>
    <row r="134" spans="1:16" ht="33.75" customHeight="1">
      <c r="A134" s="151"/>
      <c r="B134" s="45" t="s">
        <v>522</v>
      </c>
      <c r="C134" s="89" t="s">
        <v>69</v>
      </c>
      <c r="D134" s="89" t="s">
        <v>22</v>
      </c>
      <c r="E134" s="89" t="s">
        <v>523</v>
      </c>
      <c r="F134" s="89"/>
      <c r="G134" s="39">
        <f t="shared" si="15"/>
        <v>18790.6</v>
      </c>
      <c r="H134" s="39">
        <f t="shared" si="15"/>
        <v>0</v>
      </c>
      <c r="I134" s="39">
        <f t="shared" si="15"/>
        <v>0</v>
      </c>
      <c r="J134" s="39">
        <f t="shared" si="15"/>
        <v>0</v>
      </c>
      <c r="K134" s="39">
        <f t="shared" si="15"/>
        <v>18790.6</v>
      </c>
      <c r="P134" s="99"/>
    </row>
    <row r="135" spans="1:16" ht="30" customHeight="1">
      <c r="A135" s="151"/>
      <c r="B135" s="45" t="s">
        <v>524</v>
      </c>
      <c r="C135" s="89" t="s">
        <v>69</v>
      </c>
      <c r="D135" s="89" t="s">
        <v>22</v>
      </c>
      <c r="E135" s="89" t="s">
        <v>525</v>
      </c>
      <c r="F135" s="89"/>
      <c r="G135" s="39">
        <f>SUM(G136)</f>
        <v>18790.6</v>
      </c>
      <c r="H135" s="39">
        <f t="shared" si="15"/>
        <v>0</v>
      </c>
      <c r="I135" s="39">
        <f t="shared" si="15"/>
        <v>0</v>
      </c>
      <c r="J135" s="39">
        <f t="shared" si="15"/>
        <v>0</v>
      </c>
      <c r="K135" s="39">
        <f t="shared" si="15"/>
        <v>18790.6</v>
      </c>
      <c r="P135" s="99"/>
    </row>
    <row r="136" spans="1:16" ht="33" customHeight="1">
      <c r="A136" s="151"/>
      <c r="B136" s="45" t="s">
        <v>529</v>
      </c>
      <c r="C136" s="89" t="s">
        <v>69</v>
      </c>
      <c r="D136" s="89" t="s">
        <v>22</v>
      </c>
      <c r="E136" s="89" t="s">
        <v>530</v>
      </c>
      <c r="F136" s="89"/>
      <c r="G136" s="39">
        <f>SUM(G137+G138)</f>
        <v>18790.6</v>
      </c>
      <c r="H136" s="39">
        <f>SUM(H137+H138)</f>
        <v>0</v>
      </c>
      <c r="I136" s="39">
        <f>SUM(I137+I138)</f>
        <v>0</v>
      </c>
      <c r="J136" s="39">
        <f>SUM(J137)</f>
        <v>0</v>
      </c>
      <c r="K136" s="39">
        <f>SUM(K137+K138)</f>
        <v>18790.6</v>
      </c>
      <c r="P136" s="99"/>
    </row>
    <row r="137" spans="1:16" ht="31.5" customHeight="1">
      <c r="A137" s="151"/>
      <c r="B137" s="45" t="s">
        <v>391</v>
      </c>
      <c r="C137" s="89" t="s">
        <v>69</v>
      </c>
      <c r="D137" s="89" t="s">
        <v>22</v>
      </c>
      <c r="E137" s="89" t="s">
        <v>531</v>
      </c>
      <c r="F137" s="89" t="s">
        <v>392</v>
      </c>
      <c r="G137" s="39">
        <v>18790.6</v>
      </c>
      <c r="H137" s="90">
        <f>SUM(I137)</f>
        <v>0</v>
      </c>
      <c r="I137" s="90">
        <v>0</v>
      </c>
      <c r="J137" s="90">
        <v>0</v>
      </c>
      <c r="K137" s="90">
        <f>SUM(G137+H137)</f>
        <v>18790.6</v>
      </c>
      <c r="P137" s="99"/>
    </row>
    <row r="138" spans="1:16" ht="0.75" customHeight="1" hidden="1">
      <c r="A138" s="151"/>
      <c r="B138" s="45" t="s">
        <v>529</v>
      </c>
      <c r="C138" s="89" t="s">
        <v>69</v>
      </c>
      <c r="D138" s="89" t="s">
        <v>22</v>
      </c>
      <c r="E138" s="89" t="s">
        <v>531</v>
      </c>
      <c r="F138" s="89" t="s">
        <v>440</v>
      </c>
      <c r="G138" s="39">
        <v>0</v>
      </c>
      <c r="H138" s="90">
        <f>SUM(I138+J138)</f>
        <v>0</v>
      </c>
      <c r="I138" s="90">
        <v>0</v>
      </c>
      <c r="J138" s="90">
        <v>0</v>
      </c>
      <c r="K138" s="90">
        <f>SUM(G138+H138)</f>
        <v>0</v>
      </c>
      <c r="P138" s="99"/>
    </row>
    <row r="139" spans="1:16" ht="12.75">
      <c r="A139" s="45"/>
      <c r="B139" s="45" t="s">
        <v>350</v>
      </c>
      <c r="C139" s="89" t="s">
        <v>69</v>
      </c>
      <c r="D139" s="89" t="s">
        <v>65</v>
      </c>
      <c r="E139" s="89"/>
      <c r="F139" s="89"/>
      <c r="G139" s="39">
        <f>SUM(G140)</f>
        <v>14150</v>
      </c>
      <c r="H139" s="90">
        <f>SUM(I139+J139)</f>
        <v>0</v>
      </c>
      <c r="I139" s="90">
        <f>SUM(I140)</f>
        <v>0</v>
      </c>
      <c r="J139" s="90">
        <f>SUM(J140)</f>
        <v>0</v>
      </c>
      <c r="K139" s="90">
        <f aca="true" t="shared" si="16" ref="K139:K147">SUM(G139+H139)</f>
        <v>14150</v>
      </c>
      <c r="P139" s="99"/>
    </row>
    <row r="140" spans="1:16" ht="12.75">
      <c r="A140" s="45"/>
      <c r="B140" s="45" t="s">
        <v>541</v>
      </c>
      <c r="C140" s="89" t="s">
        <v>69</v>
      </c>
      <c r="D140" s="89" t="s">
        <v>65</v>
      </c>
      <c r="E140" s="89" t="s">
        <v>542</v>
      </c>
      <c r="F140" s="153"/>
      <c r="G140" s="39">
        <f>SUM(G141)</f>
        <v>14150</v>
      </c>
      <c r="H140" s="39">
        <f aca="true" t="shared" si="17" ref="H140:J146">SUM(H141)</f>
        <v>0</v>
      </c>
      <c r="I140" s="39">
        <f t="shared" si="17"/>
        <v>0</v>
      </c>
      <c r="J140" s="39">
        <f t="shared" si="17"/>
        <v>0</v>
      </c>
      <c r="K140" s="39">
        <f t="shared" si="16"/>
        <v>14150</v>
      </c>
      <c r="P140" s="99"/>
    </row>
    <row r="141" spans="1:16" ht="12.75">
      <c r="A141" s="45"/>
      <c r="B141" s="45" t="s">
        <v>543</v>
      </c>
      <c r="C141" s="89" t="s">
        <v>69</v>
      </c>
      <c r="D141" s="89" t="s">
        <v>65</v>
      </c>
      <c r="E141" s="89" t="s">
        <v>544</v>
      </c>
      <c r="F141" s="89"/>
      <c r="G141" s="39">
        <f>SUM(G142++G144+G146)</f>
        <v>14150</v>
      </c>
      <c r="H141" s="39">
        <f>SUM(H142+H144+H146+H148)</f>
        <v>0</v>
      </c>
      <c r="I141" s="39">
        <f>SUM(I142+I144+I146)</f>
        <v>0</v>
      </c>
      <c r="J141" s="39">
        <f>SUM(J142+J144+J146+J148)</f>
        <v>0</v>
      </c>
      <c r="K141" s="39">
        <f>SUM(K142+K144+K146+K148)</f>
        <v>14150</v>
      </c>
      <c r="L141" s="39">
        <f>SUM(L142+L144+L146+L148)</f>
        <v>0</v>
      </c>
      <c r="M141" s="39">
        <f>SUM(M142+M144+M146+M148)</f>
        <v>0</v>
      </c>
      <c r="N141" s="39">
        <f>SUM(N142+N144+N146+N148)</f>
        <v>0</v>
      </c>
      <c r="P141" s="99"/>
    </row>
    <row r="142" spans="1:16" ht="12.75">
      <c r="A142" s="45"/>
      <c r="B142" s="45" t="s">
        <v>545</v>
      </c>
      <c r="C142" s="89" t="s">
        <v>69</v>
      </c>
      <c r="D142" s="89" t="s">
        <v>65</v>
      </c>
      <c r="E142" s="89" t="s">
        <v>546</v>
      </c>
      <c r="F142" s="89"/>
      <c r="G142" s="39">
        <f>SUM(G143)</f>
        <v>8000</v>
      </c>
      <c r="H142" s="39">
        <f t="shared" si="17"/>
        <v>0</v>
      </c>
      <c r="I142" s="39">
        <f t="shared" si="17"/>
        <v>0</v>
      </c>
      <c r="J142" s="39">
        <f t="shared" si="17"/>
        <v>0</v>
      </c>
      <c r="K142" s="39">
        <f t="shared" si="16"/>
        <v>8000</v>
      </c>
      <c r="P142" s="99"/>
    </row>
    <row r="143" spans="1:16" ht="12.75">
      <c r="A143" s="45"/>
      <c r="B143" s="45" t="s">
        <v>391</v>
      </c>
      <c r="C143" s="89" t="s">
        <v>69</v>
      </c>
      <c r="D143" s="89" t="s">
        <v>65</v>
      </c>
      <c r="E143" s="89" t="s">
        <v>546</v>
      </c>
      <c r="F143" s="89" t="s">
        <v>392</v>
      </c>
      <c r="G143" s="39">
        <v>8000</v>
      </c>
      <c r="H143" s="90">
        <f>SUM(I143+J143)</f>
        <v>0</v>
      </c>
      <c r="I143" s="90">
        <v>0</v>
      </c>
      <c r="J143" s="90">
        <v>0</v>
      </c>
      <c r="K143" s="39">
        <f t="shared" si="16"/>
        <v>8000</v>
      </c>
      <c r="P143" s="99"/>
    </row>
    <row r="144" spans="1:16" ht="12.75">
      <c r="A144" s="45"/>
      <c r="B144" s="45" t="s">
        <v>547</v>
      </c>
      <c r="C144" s="89" t="s">
        <v>69</v>
      </c>
      <c r="D144" s="89" t="s">
        <v>65</v>
      </c>
      <c r="E144" s="89" t="s">
        <v>548</v>
      </c>
      <c r="F144" s="89"/>
      <c r="G144" s="39">
        <f>SUM(G145)</f>
        <v>2500</v>
      </c>
      <c r="H144" s="39">
        <f t="shared" si="17"/>
        <v>0</v>
      </c>
      <c r="I144" s="39">
        <f t="shared" si="17"/>
        <v>0</v>
      </c>
      <c r="J144" s="39">
        <f t="shared" si="17"/>
        <v>0</v>
      </c>
      <c r="K144" s="39">
        <f t="shared" si="16"/>
        <v>2500</v>
      </c>
      <c r="P144" s="99"/>
    </row>
    <row r="145" spans="1:16" ht="12.75">
      <c r="A145" s="45"/>
      <c r="B145" s="45" t="s">
        <v>391</v>
      </c>
      <c r="C145" s="89" t="s">
        <v>69</v>
      </c>
      <c r="D145" s="89" t="s">
        <v>65</v>
      </c>
      <c r="E145" s="89" t="s">
        <v>548</v>
      </c>
      <c r="F145" s="89" t="s">
        <v>392</v>
      </c>
      <c r="G145" s="39">
        <v>2500</v>
      </c>
      <c r="H145" s="90">
        <f>SUM(I145+J145)</f>
        <v>0</v>
      </c>
      <c r="I145" s="90">
        <v>0</v>
      </c>
      <c r="J145" s="90">
        <v>0</v>
      </c>
      <c r="K145" s="39">
        <f t="shared" si="16"/>
        <v>2500</v>
      </c>
      <c r="P145" s="99"/>
    </row>
    <row r="146" spans="1:16" ht="12.75">
      <c r="A146" s="45"/>
      <c r="B146" s="45" t="s">
        <v>631</v>
      </c>
      <c r="C146" s="89" t="s">
        <v>69</v>
      </c>
      <c r="D146" s="89" t="s">
        <v>65</v>
      </c>
      <c r="E146" s="89" t="s">
        <v>550</v>
      </c>
      <c r="F146" s="89"/>
      <c r="G146" s="39">
        <f>SUM(G147)</f>
        <v>3650</v>
      </c>
      <c r="H146" s="39">
        <f t="shared" si="17"/>
        <v>0</v>
      </c>
      <c r="I146" s="39">
        <f t="shared" si="17"/>
        <v>0</v>
      </c>
      <c r="J146" s="39">
        <f t="shared" si="17"/>
        <v>0</v>
      </c>
      <c r="K146" s="39">
        <f t="shared" si="16"/>
        <v>3650</v>
      </c>
      <c r="P146" s="99"/>
    </row>
    <row r="147" spans="1:16" ht="12.75">
      <c r="A147" s="45"/>
      <c r="B147" s="45" t="s">
        <v>391</v>
      </c>
      <c r="C147" s="89" t="s">
        <v>69</v>
      </c>
      <c r="D147" s="89" t="s">
        <v>65</v>
      </c>
      <c r="E147" s="89" t="s">
        <v>550</v>
      </c>
      <c r="F147" s="89" t="s">
        <v>392</v>
      </c>
      <c r="G147" s="39">
        <v>3650</v>
      </c>
      <c r="H147" s="90">
        <f>SUM(I147+J147)</f>
        <v>0</v>
      </c>
      <c r="I147" s="90">
        <v>0</v>
      </c>
      <c r="J147" s="90">
        <v>0</v>
      </c>
      <c r="K147" s="39">
        <f t="shared" si="16"/>
        <v>3650</v>
      </c>
      <c r="P147" s="99"/>
    </row>
    <row r="148" spans="1:16" ht="12.75" hidden="1">
      <c r="A148" s="45"/>
      <c r="B148" s="45" t="s">
        <v>551</v>
      </c>
      <c r="C148" s="89" t="s">
        <v>69</v>
      </c>
      <c r="D148" s="89" t="s">
        <v>65</v>
      </c>
      <c r="E148" s="89" t="s">
        <v>632</v>
      </c>
      <c r="F148" s="89"/>
      <c r="G148" s="39">
        <f>SUM(G149)</f>
        <v>0</v>
      </c>
      <c r="H148" s="39">
        <f>SUM(H149)</f>
        <v>0</v>
      </c>
      <c r="I148" s="39">
        <f>SUM(I149)</f>
        <v>0</v>
      </c>
      <c r="J148" s="39">
        <f>SUM(J149)</f>
        <v>0</v>
      </c>
      <c r="K148" s="39">
        <f>SUM(K149)</f>
        <v>0</v>
      </c>
      <c r="P148" s="99"/>
    </row>
    <row r="149" spans="1:16" ht="12.75" hidden="1">
      <c r="A149" s="45"/>
      <c r="B149" s="23" t="s">
        <v>479</v>
      </c>
      <c r="C149" s="89" t="s">
        <v>69</v>
      </c>
      <c r="D149" s="89" t="s">
        <v>65</v>
      </c>
      <c r="E149" s="89" t="s">
        <v>632</v>
      </c>
      <c r="F149" s="89" t="s">
        <v>480</v>
      </c>
      <c r="G149" s="39">
        <v>0</v>
      </c>
      <c r="H149" s="90">
        <f aca="true" t="shared" si="18" ref="H149:H160">SUM(I149+J149)</f>
        <v>0</v>
      </c>
      <c r="I149" s="90">
        <v>0</v>
      </c>
      <c r="J149" s="90"/>
      <c r="K149" s="90">
        <f>SUM(G149+H149)</f>
        <v>0</v>
      </c>
      <c r="P149" s="99"/>
    </row>
    <row r="150" spans="1:16" ht="31.5" customHeight="1">
      <c r="A150" s="45"/>
      <c r="B150" s="91" t="s">
        <v>351</v>
      </c>
      <c r="C150" s="89" t="s">
        <v>69</v>
      </c>
      <c r="D150" s="89" t="s">
        <v>69</v>
      </c>
      <c r="E150" s="89"/>
      <c r="F150" s="89"/>
      <c r="G150" s="39">
        <f>SUM(G152)</f>
        <v>4000</v>
      </c>
      <c r="H150" s="39">
        <f>SUM(H152)</f>
        <v>0</v>
      </c>
      <c r="I150" s="39">
        <f>SUM(I152)</f>
        <v>0</v>
      </c>
      <c r="J150" s="39">
        <f>SUM(J152)</f>
        <v>0</v>
      </c>
      <c r="K150" s="39">
        <f>SUM(K152)</f>
        <v>4000</v>
      </c>
      <c r="P150" s="99"/>
    </row>
    <row r="151" spans="1:16" ht="48.75" customHeight="1">
      <c r="A151" s="45"/>
      <c r="B151" s="45" t="s">
        <v>541</v>
      </c>
      <c r="C151" s="89" t="s">
        <v>69</v>
      </c>
      <c r="D151" s="89" t="s">
        <v>69</v>
      </c>
      <c r="E151" s="89" t="s">
        <v>542</v>
      </c>
      <c r="F151" s="89"/>
      <c r="G151" s="39">
        <f>SUM(G152)</f>
        <v>4000</v>
      </c>
      <c r="H151" s="39">
        <f>SUM(H152)</f>
        <v>0</v>
      </c>
      <c r="I151" s="39">
        <f>SUM(I152)</f>
        <v>0</v>
      </c>
      <c r="J151" s="39">
        <f>SUM(J152)</f>
        <v>0</v>
      </c>
      <c r="K151" s="39">
        <f>SUM(K152)</f>
        <v>4000</v>
      </c>
      <c r="P151" s="99"/>
    </row>
    <row r="152" spans="1:16" ht="12.75">
      <c r="A152" s="45"/>
      <c r="B152" s="45" t="s">
        <v>543</v>
      </c>
      <c r="C152" s="89" t="s">
        <v>69</v>
      </c>
      <c r="D152" s="89" t="s">
        <v>69</v>
      </c>
      <c r="E152" s="89" t="s">
        <v>544</v>
      </c>
      <c r="F152" s="89"/>
      <c r="G152" s="39">
        <f aca="true" t="shared" si="19" ref="G152:J153">SUM(G153)</f>
        <v>4000</v>
      </c>
      <c r="H152" s="39">
        <f t="shared" si="19"/>
        <v>0</v>
      </c>
      <c r="I152" s="39">
        <f t="shared" si="19"/>
        <v>0</v>
      </c>
      <c r="J152" s="39">
        <f t="shared" si="19"/>
        <v>0</v>
      </c>
      <c r="K152" s="39">
        <f>SUM(G152+H152)</f>
        <v>4000</v>
      </c>
      <c r="P152" s="99"/>
    </row>
    <row r="153" spans="1:16" ht="12.75">
      <c r="A153" s="45"/>
      <c r="B153" s="45" t="s">
        <v>551</v>
      </c>
      <c r="C153" s="89" t="s">
        <v>69</v>
      </c>
      <c r="D153" s="89" t="s">
        <v>69</v>
      </c>
      <c r="E153" s="89" t="s">
        <v>552</v>
      </c>
      <c r="F153" s="89"/>
      <c r="G153" s="39">
        <f t="shared" si="19"/>
        <v>4000</v>
      </c>
      <c r="H153" s="39">
        <f t="shared" si="19"/>
        <v>0</v>
      </c>
      <c r="I153" s="39">
        <f t="shared" si="19"/>
        <v>0</v>
      </c>
      <c r="J153" s="39">
        <f t="shared" si="19"/>
        <v>0</v>
      </c>
      <c r="K153" s="39">
        <f>SUM(K154)</f>
        <v>4000</v>
      </c>
      <c r="P153" s="99"/>
    </row>
    <row r="154" spans="1:16" ht="12.75">
      <c r="A154" s="45"/>
      <c r="B154" s="23" t="s">
        <v>479</v>
      </c>
      <c r="C154" s="89" t="s">
        <v>69</v>
      </c>
      <c r="D154" s="89" t="s">
        <v>69</v>
      </c>
      <c r="E154" s="89" t="s">
        <v>552</v>
      </c>
      <c r="F154" s="89" t="s">
        <v>480</v>
      </c>
      <c r="G154" s="39">
        <v>4000</v>
      </c>
      <c r="H154" s="90">
        <f>SUM(I154+J154)</f>
        <v>0</v>
      </c>
      <c r="I154" s="90">
        <v>0</v>
      </c>
      <c r="J154" s="90"/>
      <c r="K154" s="90">
        <f>SUM(G154+H154)</f>
        <v>4000</v>
      </c>
      <c r="P154" s="99"/>
    </row>
    <row r="155" spans="1:16" ht="12.75">
      <c r="A155" s="33" t="s">
        <v>352</v>
      </c>
      <c r="B155" s="33" t="s">
        <v>353</v>
      </c>
      <c r="C155" s="86" t="s">
        <v>165</v>
      </c>
      <c r="D155" s="86"/>
      <c r="E155" s="86"/>
      <c r="F155" s="86"/>
      <c r="G155" s="34">
        <f>SUM(G156)</f>
        <v>1170</v>
      </c>
      <c r="H155" s="83">
        <f t="shared" si="18"/>
        <v>0</v>
      </c>
      <c r="I155" s="83">
        <f>SUM(I156)</f>
        <v>0</v>
      </c>
      <c r="J155" s="90"/>
      <c r="K155" s="83">
        <f aca="true" t="shared" si="20" ref="K155:K161">SUM(G155+H155)</f>
        <v>1170</v>
      </c>
      <c r="P155" s="99"/>
    </row>
    <row r="156" spans="1:16" ht="12.75">
      <c r="A156" s="45"/>
      <c r="B156" s="45" t="s">
        <v>633</v>
      </c>
      <c r="C156" s="89" t="s">
        <v>165</v>
      </c>
      <c r="D156" s="89" t="s">
        <v>165</v>
      </c>
      <c r="E156" s="89"/>
      <c r="F156" s="89"/>
      <c r="G156" s="39">
        <f>SUM(G158)</f>
        <v>1170</v>
      </c>
      <c r="H156" s="90">
        <f t="shared" si="18"/>
        <v>0</v>
      </c>
      <c r="I156" s="90">
        <f>SUM(I158)</f>
        <v>0</v>
      </c>
      <c r="J156" s="90"/>
      <c r="K156" s="90">
        <f t="shared" si="20"/>
        <v>1170</v>
      </c>
      <c r="P156" s="99"/>
    </row>
    <row r="157" spans="1:16" ht="12.75">
      <c r="A157" s="45"/>
      <c r="B157" s="45" t="s">
        <v>554</v>
      </c>
      <c r="C157" s="89" t="s">
        <v>165</v>
      </c>
      <c r="D157" s="89" t="s">
        <v>165</v>
      </c>
      <c r="E157" s="89" t="s">
        <v>555</v>
      </c>
      <c r="F157" s="89"/>
      <c r="G157" s="39">
        <f>SUM(G158)</f>
        <v>1170</v>
      </c>
      <c r="H157" s="90">
        <f>SUM(I157+J157)</f>
        <v>0</v>
      </c>
      <c r="I157" s="90">
        <f>SUM(I158)</f>
        <v>0</v>
      </c>
      <c r="J157" s="90"/>
      <c r="K157" s="90">
        <f t="shared" si="20"/>
        <v>1170</v>
      </c>
      <c r="P157" s="99"/>
    </row>
    <row r="158" spans="1:16" ht="32.25" customHeight="1">
      <c r="A158" s="45"/>
      <c r="B158" s="45" t="s">
        <v>556</v>
      </c>
      <c r="C158" s="89" t="s">
        <v>165</v>
      </c>
      <c r="D158" s="89" t="s">
        <v>165</v>
      </c>
      <c r="E158" s="89" t="s">
        <v>557</v>
      </c>
      <c r="F158" s="89"/>
      <c r="G158" s="39">
        <f>SUM(G160)</f>
        <v>1170</v>
      </c>
      <c r="H158" s="90">
        <f t="shared" si="18"/>
        <v>0</v>
      </c>
      <c r="I158" s="90">
        <f>SUM(I159)</f>
        <v>0</v>
      </c>
      <c r="J158" s="90"/>
      <c r="K158" s="90">
        <f t="shared" si="20"/>
        <v>1170</v>
      </c>
      <c r="P158" s="99"/>
    </row>
    <row r="159" spans="1:16" ht="12.75">
      <c r="A159" s="45"/>
      <c r="B159" s="45" t="s">
        <v>558</v>
      </c>
      <c r="C159" s="89" t="s">
        <v>165</v>
      </c>
      <c r="D159" s="89" t="s">
        <v>165</v>
      </c>
      <c r="E159" s="89" t="s">
        <v>559</v>
      </c>
      <c r="F159" s="89"/>
      <c r="G159" s="39">
        <f>SUM(G160)</f>
        <v>1170</v>
      </c>
      <c r="H159" s="90">
        <f t="shared" si="18"/>
        <v>0</v>
      </c>
      <c r="I159" s="90">
        <f>SUM(I160)</f>
        <v>0</v>
      </c>
      <c r="J159" s="90"/>
      <c r="K159" s="90">
        <f t="shared" si="20"/>
        <v>1170</v>
      </c>
      <c r="P159" s="99"/>
    </row>
    <row r="160" spans="1:16" ht="30" customHeight="1">
      <c r="A160" s="45"/>
      <c r="B160" s="45" t="s">
        <v>391</v>
      </c>
      <c r="C160" s="89" t="s">
        <v>165</v>
      </c>
      <c r="D160" s="89" t="s">
        <v>165</v>
      </c>
      <c r="E160" s="89" t="s">
        <v>634</v>
      </c>
      <c r="F160" s="89" t="s">
        <v>392</v>
      </c>
      <c r="G160" s="39">
        <v>1170</v>
      </c>
      <c r="H160" s="90">
        <f t="shared" si="18"/>
        <v>0</v>
      </c>
      <c r="I160" s="90">
        <v>0</v>
      </c>
      <c r="J160" s="90"/>
      <c r="K160" s="90">
        <f t="shared" si="20"/>
        <v>1170</v>
      </c>
      <c r="P160" s="99"/>
    </row>
    <row r="161" spans="1:16" ht="12.75">
      <c r="A161" s="33" t="s">
        <v>355</v>
      </c>
      <c r="B161" s="33" t="s">
        <v>356</v>
      </c>
      <c r="C161" s="86" t="s">
        <v>168</v>
      </c>
      <c r="D161" s="86"/>
      <c r="E161" s="86"/>
      <c r="F161" s="86"/>
      <c r="G161" s="34">
        <f aca="true" t="shared" si="21" ref="G161:J162">SUM(G162)</f>
        <v>39761.7</v>
      </c>
      <c r="H161" s="90">
        <f t="shared" si="21"/>
        <v>0</v>
      </c>
      <c r="I161" s="90">
        <f t="shared" si="21"/>
        <v>0</v>
      </c>
      <c r="J161" s="90">
        <f t="shared" si="21"/>
        <v>0</v>
      </c>
      <c r="K161" s="83">
        <f t="shared" si="20"/>
        <v>39761.7</v>
      </c>
      <c r="P161" s="99"/>
    </row>
    <row r="162" spans="1:16" ht="12.75">
      <c r="A162" s="45"/>
      <c r="B162" s="45" t="s">
        <v>357</v>
      </c>
      <c r="C162" s="89" t="s">
        <v>168</v>
      </c>
      <c r="D162" s="89" t="s">
        <v>33</v>
      </c>
      <c r="E162" s="89"/>
      <c r="F162" s="89"/>
      <c r="G162" s="39">
        <f t="shared" si="21"/>
        <v>39761.7</v>
      </c>
      <c r="H162" s="39">
        <f t="shared" si="21"/>
        <v>0</v>
      </c>
      <c r="I162" s="39">
        <f t="shared" si="21"/>
        <v>0</v>
      </c>
      <c r="J162" s="39">
        <f t="shared" si="21"/>
        <v>0</v>
      </c>
      <c r="K162" s="39">
        <f>SUM(K163)</f>
        <v>39761.7</v>
      </c>
      <c r="P162" s="99"/>
    </row>
    <row r="163" spans="1:16" ht="18" customHeight="1">
      <c r="A163" s="45"/>
      <c r="B163" s="45" t="s">
        <v>561</v>
      </c>
      <c r="C163" s="89" t="s">
        <v>168</v>
      </c>
      <c r="D163" s="89" t="s">
        <v>33</v>
      </c>
      <c r="E163" s="89" t="s">
        <v>562</v>
      </c>
      <c r="F163" s="89"/>
      <c r="G163" s="39">
        <f>SUM(G164+G169)</f>
        <v>39761.7</v>
      </c>
      <c r="H163" s="39">
        <f>SUM(H164+H169)</f>
        <v>0</v>
      </c>
      <c r="I163" s="39">
        <f>SUM(I164+I169)</f>
        <v>0</v>
      </c>
      <c r="J163" s="39">
        <f>SUM(J164+J169)</f>
        <v>0</v>
      </c>
      <c r="K163" s="39">
        <f>SUM(K164+K169)</f>
        <v>39761.7</v>
      </c>
      <c r="P163" s="99"/>
    </row>
    <row r="164" spans="1:16" ht="12.75">
      <c r="A164" s="45"/>
      <c r="B164" s="45" t="s">
        <v>563</v>
      </c>
      <c r="C164" s="89" t="s">
        <v>168</v>
      </c>
      <c r="D164" s="89" t="s">
        <v>33</v>
      </c>
      <c r="E164" s="89" t="s">
        <v>564</v>
      </c>
      <c r="F164" s="89"/>
      <c r="G164" s="39">
        <f>SUM(G165+G167)</f>
        <v>25973.3</v>
      </c>
      <c r="H164" s="39">
        <f>SUM(H165+H167)</f>
        <v>0</v>
      </c>
      <c r="I164" s="39">
        <f>SUM(I165+I167)</f>
        <v>0</v>
      </c>
      <c r="J164" s="39">
        <f>SUM(J165+J167)</f>
        <v>0</v>
      </c>
      <c r="K164" s="39">
        <f>SUM(K165+K167)</f>
        <v>25973.3</v>
      </c>
      <c r="P164" s="99"/>
    </row>
    <row r="165" spans="1:16" ht="34.5" customHeight="1">
      <c r="A165" s="45"/>
      <c r="B165" s="45" t="s">
        <v>565</v>
      </c>
      <c r="C165" s="89" t="s">
        <v>168</v>
      </c>
      <c r="D165" s="89" t="s">
        <v>33</v>
      </c>
      <c r="E165" s="89" t="s">
        <v>566</v>
      </c>
      <c r="F165" s="89"/>
      <c r="G165" s="39">
        <f>SUM(G166)</f>
        <v>23389.3</v>
      </c>
      <c r="H165" s="39">
        <f>SUM(H166)</f>
        <v>0</v>
      </c>
      <c r="I165" s="39">
        <f>SUM(I166)</f>
        <v>0</v>
      </c>
      <c r="J165" s="39">
        <f>SUM(J166)</f>
        <v>0</v>
      </c>
      <c r="K165" s="39">
        <f>SUM(K166)</f>
        <v>23389.3</v>
      </c>
      <c r="P165" s="99"/>
    </row>
    <row r="166" spans="1:16" ht="12.75">
      <c r="A166" s="45"/>
      <c r="B166" s="23" t="s">
        <v>479</v>
      </c>
      <c r="C166" s="89" t="s">
        <v>168</v>
      </c>
      <c r="D166" s="89" t="s">
        <v>33</v>
      </c>
      <c r="E166" s="89" t="s">
        <v>566</v>
      </c>
      <c r="F166" s="89" t="s">
        <v>480</v>
      </c>
      <c r="G166" s="39">
        <v>23389.3</v>
      </c>
      <c r="H166" s="90">
        <f>SUM(I166+J166)</f>
        <v>0</v>
      </c>
      <c r="I166" s="90">
        <v>0</v>
      </c>
      <c r="J166" s="90"/>
      <c r="K166" s="90">
        <f>SUM(G166+H166)</f>
        <v>23389.3</v>
      </c>
      <c r="P166" s="99"/>
    </row>
    <row r="167" spans="1:16" ht="12.75">
      <c r="A167" s="45"/>
      <c r="B167" s="45" t="s">
        <v>567</v>
      </c>
      <c r="C167" s="89" t="s">
        <v>168</v>
      </c>
      <c r="D167" s="89" t="s">
        <v>33</v>
      </c>
      <c r="E167" s="89" t="s">
        <v>568</v>
      </c>
      <c r="F167" s="89"/>
      <c r="G167" s="39">
        <f>SUM(G168)</f>
        <v>2584</v>
      </c>
      <c r="H167" s="39">
        <f>SUM(I167)</f>
        <v>0</v>
      </c>
      <c r="I167" s="39">
        <f>SUM(I168)</f>
        <v>0</v>
      </c>
      <c r="J167" s="39">
        <f>SUM(J168)</f>
        <v>0</v>
      </c>
      <c r="K167" s="39">
        <f>SUM(K168)</f>
        <v>2584</v>
      </c>
      <c r="P167" s="99"/>
    </row>
    <row r="168" spans="1:16" ht="12.75">
      <c r="A168" s="45"/>
      <c r="B168" s="45" t="s">
        <v>391</v>
      </c>
      <c r="C168" s="89" t="s">
        <v>168</v>
      </c>
      <c r="D168" s="89" t="s">
        <v>33</v>
      </c>
      <c r="E168" s="89" t="s">
        <v>569</v>
      </c>
      <c r="F168" s="89" t="s">
        <v>392</v>
      </c>
      <c r="G168" s="39">
        <v>2584</v>
      </c>
      <c r="H168" s="39">
        <f>SUM(I168)</f>
        <v>0</v>
      </c>
      <c r="I168" s="90">
        <v>0</v>
      </c>
      <c r="J168" s="90"/>
      <c r="K168" s="39">
        <f>SUM(G168+H168)</f>
        <v>2584</v>
      </c>
      <c r="P168" s="99"/>
    </row>
    <row r="169" spans="1:16" ht="12.75">
      <c r="A169" s="45"/>
      <c r="B169" s="45" t="s">
        <v>570</v>
      </c>
      <c r="C169" s="89" t="s">
        <v>168</v>
      </c>
      <c r="D169" s="89" t="s">
        <v>33</v>
      </c>
      <c r="E169" s="89" t="s">
        <v>571</v>
      </c>
      <c r="F169" s="89"/>
      <c r="G169" s="39">
        <f>SUM(G170+G172)</f>
        <v>13788.4</v>
      </c>
      <c r="H169" s="39">
        <f aca="true" t="shared" si="22" ref="H169:N169">SUM(H170+H172)</f>
        <v>0</v>
      </c>
      <c r="I169" s="39">
        <f t="shared" si="22"/>
        <v>0</v>
      </c>
      <c r="J169" s="39">
        <f t="shared" si="22"/>
        <v>0</v>
      </c>
      <c r="K169" s="39">
        <f t="shared" si="22"/>
        <v>13788.4</v>
      </c>
      <c r="L169" s="39">
        <f t="shared" si="22"/>
        <v>0</v>
      </c>
      <c r="M169" s="39">
        <f t="shared" si="22"/>
        <v>0</v>
      </c>
      <c r="N169" s="39">
        <f t="shared" si="22"/>
        <v>0</v>
      </c>
      <c r="P169" s="99"/>
    </row>
    <row r="170" spans="1:16" ht="32.25" customHeight="1">
      <c r="A170" s="45"/>
      <c r="B170" s="45" t="s">
        <v>572</v>
      </c>
      <c r="C170" s="89" t="s">
        <v>168</v>
      </c>
      <c r="D170" s="89" t="s">
        <v>33</v>
      </c>
      <c r="E170" s="89" t="s">
        <v>573</v>
      </c>
      <c r="F170" s="89"/>
      <c r="G170" s="39">
        <f>SUM(G171)</f>
        <v>13488.4</v>
      </c>
      <c r="H170" s="39">
        <f>SUM(H171)</f>
        <v>0</v>
      </c>
      <c r="I170" s="39">
        <f>SUM(I171)</f>
        <v>0</v>
      </c>
      <c r="J170" s="39">
        <f>SUM(J171)</f>
        <v>0</v>
      </c>
      <c r="K170" s="39">
        <f>SUM(K171)</f>
        <v>13488.4</v>
      </c>
      <c r="P170" s="99"/>
    </row>
    <row r="171" spans="1:16" ht="12.75">
      <c r="A171" s="45"/>
      <c r="B171" s="23" t="s">
        <v>479</v>
      </c>
      <c r="C171" s="89" t="s">
        <v>168</v>
      </c>
      <c r="D171" s="89" t="s">
        <v>33</v>
      </c>
      <c r="E171" s="89" t="s">
        <v>573</v>
      </c>
      <c r="F171" s="89" t="s">
        <v>480</v>
      </c>
      <c r="G171" s="39">
        <v>13488.4</v>
      </c>
      <c r="H171" s="90">
        <f>SUM(I171+J171)</f>
        <v>0</v>
      </c>
      <c r="I171" s="90">
        <v>0</v>
      </c>
      <c r="J171" s="90"/>
      <c r="K171" s="90">
        <f>SUM(G171+H171)</f>
        <v>13488.4</v>
      </c>
      <c r="P171" s="99"/>
    </row>
    <row r="172" spans="1:16" ht="12.75">
      <c r="A172" s="45"/>
      <c r="B172" s="45" t="s">
        <v>574</v>
      </c>
      <c r="C172" s="89" t="s">
        <v>168</v>
      </c>
      <c r="D172" s="89" t="s">
        <v>33</v>
      </c>
      <c r="E172" s="89" t="s">
        <v>575</v>
      </c>
      <c r="F172" s="89"/>
      <c r="G172" s="39">
        <f>SUM(G173)</f>
        <v>300</v>
      </c>
      <c r="H172" s="90">
        <f>SUM(I172+J172)</f>
        <v>0</v>
      </c>
      <c r="I172" s="90">
        <f>SUM(I173)</f>
        <v>0</v>
      </c>
      <c r="J172" s="90">
        <f>SUM(J173)</f>
        <v>0</v>
      </c>
      <c r="K172" s="90">
        <f>SUM(G172+H172)</f>
        <v>300</v>
      </c>
      <c r="O172" s="99"/>
      <c r="P172" s="99"/>
    </row>
    <row r="173" spans="1:16" ht="12.75">
      <c r="A173" s="45"/>
      <c r="B173" s="23" t="s">
        <v>479</v>
      </c>
      <c r="C173" s="89" t="s">
        <v>168</v>
      </c>
      <c r="D173" s="89" t="s">
        <v>33</v>
      </c>
      <c r="E173" s="89" t="s">
        <v>575</v>
      </c>
      <c r="F173" s="89" t="s">
        <v>480</v>
      </c>
      <c r="G173" s="39">
        <v>300</v>
      </c>
      <c r="H173" s="90">
        <f>SUM(I173+J173)</f>
        <v>0</v>
      </c>
      <c r="I173" s="90">
        <v>0</v>
      </c>
      <c r="J173" s="90">
        <v>0</v>
      </c>
      <c r="K173" s="90">
        <f>SUM(G173+H173)</f>
        <v>300</v>
      </c>
      <c r="O173" s="99"/>
      <c r="P173" s="99"/>
    </row>
    <row r="174" spans="1:16" ht="12.75">
      <c r="A174" s="33" t="s">
        <v>358</v>
      </c>
      <c r="B174" s="33" t="s">
        <v>359</v>
      </c>
      <c r="C174" s="86" t="s">
        <v>15</v>
      </c>
      <c r="D174" s="86"/>
      <c r="E174" s="86"/>
      <c r="F174" s="86"/>
      <c r="G174" s="34">
        <f>SUM(G175)</f>
        <v>2843.7</v>
      </c>
      <c r="H174" s="34">
        <f aca="true" t="shared" si="23" ref="H174:N174">SUM(H175)</f>
        <v>0</v>
      </c>
      <c r="I174" s="34">
        <f t="shared" si="23"/>
        <v>0</v>
      </c>
      <c r="J174" s="34">
        <f t="shared" si="23"/>
        <v>0</v>
      </c>
      <c r="K174" s="34">
        <f t="shared" si="23"/>
        <v>2843.7</v>
      </c>
      <c r="L174" s="34">
        <f t="shared" si="23"/>
        <v>0</v>
      </c>
      <c r="M174" s="34">
        <f t="shared" si="23"/>
        <v>0</v>
      </c>
      <c r="N174" s="34">
        <f t="shared" si="23"/>
        <v>0</v>
      </c>
      <c r="P174" s="99"/>
    </row>
    <row r="175" spans="1:16" ht="12.75">
      <c r="A175" s="45"/>
      <c r="B175" s="75" t="s">
        <v>360</v>
      </c>
      <c r="C175" s="89" t="s">
        <v>15</v>
      </c>
      <c r="D175" s="89" t="s">
        <v>65</v>
      </c>
      <c r="E175" s="89"/>
      <c r="F175" s="89"/>
      <c r="G175" s="39">
        <f>SUM(G176+G183)</f>
        <v>2843.7</v>
      </c>
      <c r="H175" s="39">
        <f>SUM(I175+J175)</f>
        <v>0</v>
      </c>
      <c r="I175" s="39">
        <f>SUM(I176+I183)</f>
        <v>0</v>
      </c>
      <c r="J175" s="39">
        <f>SUM(J176+J183)</f>
        <v>0</v>
      </c>
      <c r="K175" s="39">
        <f>SUM(G175+H175)</f>
        <v>2843.7</v>
      </c>
      <c r="P175" s="99"/>
    </row>
    <row r="176" spans="1:16" ht="48" customHeight="1">
      <c r="A176" s="45"/>
      <c r="B176" s="45" t="s">
        <v>635</v>
      </c>
      <c r="C176" s="89" t="s">
        <v>15</v>
      </c>
      <c r="D176" s="89" t="s">
        <v>65</v>
      </c>
      <c r="E176" s="89" t="s">
        <v>577</v>
      </c>
      <c r="F176" s="89"/>
      <c r="G176" s="39">
        <f>SUM(G177+G180)</f>
        <v>743.7</v>
      </c>
      <c r="H176" s="39">
        <f>SUM(H177+H180)</f>
        <v>0</v>
      </c>
      <c r="I176" s="39">
        <f>SUM(I177+I180)</f>
        <v>0</v>
      </c>
      <c r="J176" s="39">
        <f>SUM(J177+J180)</f>
        <v>0</v>
      </c>
      <c r="K176" s="39">
        <f>SUM(G176+H176)</f>
        <v>743.7</v>
      </c>
      <c r="P176" s="99"/>
    </row>
    <row r="177" spans="1:16" ht="12.75">
      <c r="A177" s="45"/>
      <c r="B177" s="45" t="s">
        <v>578</v>
      </c>
      <c r="C177" s="89" t="s">
        <v>15</v>
      </c>
      <c r="D177" s="89" t="s">
        <v>65</v>
      </c>
      <c r="E177" s="89" t="s">
        <v>579</v>
      </c>
      <c r="F177" s="89"/>
      <c r="G177" s="39">
        <f>SUM(G179)</f>
        <v>306.7</v>
      </c>
      <c r="H177" s="90">
        <f>SUM(I177+J177)</f>
        <v>0</v>
      </c>
      <c r="I177" s="90">
        <f>SUM(I179)</f>
        <v>0</v>
      </c>
      <c r="J177" s="90"/>
      <c r="K177" s="90">
        <f>SUM(G177+H177)</f>
        <v>306.7</v>
      </c>
      <c r="P177" s="99"/>
    </row>
    <row r="178" spans="1:16" ht="12.75">
      <c r="A178" s="45"/>
      <c r="B178" s="45" t="s">
        <v>580</v>
      </c>
      <c r="C178" s="89" t="s">
        <v>15</v>
      </c>
      <c r="D178" s="89" t="s">
        <v>65</v>
      </c>
      <c r="E178" s="89" t="s">
        <v>581</v>
      </c>
      <c r="F178" s="89"/>
      <c r="G178" s="39">
        <f>SUM(G179)</f>
        <v>306.7</v>
      </c>
      <c r="H178" s="39">
        <f>SUM(H179)</f>
        <v>0</v>
      </c>
      <c r="I178" s="39">
        <f>SUM(I179)</f>
        <v>0</v>
      </c>
      <c r="J178" s="39">
        <f>SUM(J179)</f>
        <v>0</v>
      </c>
      <c r="K178" s="39">
        <f>SUM(K179)</f>
        <v>306.7</v>
      </c>
      <c r="P178" s="99"/>
    </row>
    <row r="179" spans="1:16" ht="12.75">
      <c r="A179" s="45"/>
      <c r="B179" s="45" t="s">
        <v>411</v>
      </c>
      <c r="C179" s="89" t="s">
        <v>15</v>
      </c>
      <c r="D179" s="89" t="s">
        <v>65</v>
      </c>
      <c r="E179" s="89" t="s">
        <v>581</v>
      </c>
      <c r="F179" s="89" t="s">
        <v>413</v>
      </c>
      <c r="G179" s="39">
        <v>306.7</v>
      </c>
      <c r="H179" s="90">
        <f>SUM(I179+J179)</f>
        <v>0</v>
      </c>
      <c r="I179" s="90">
        <v>0</v>
      </c>
      <c r="J179" s="90"/>
      <c r="K179" s="90">
        <f>SUM(G179+H179)</f>
        <v>306.7</v>
      </c>
      <c r="P179" s="99"/>
    </row>
    <row r="180" spans="1:16" ht="12.75">
      <c r="A180" s="45"/>
      <c r="B180" s="45" t="s">
        <v>636</v>
      </c>
      <c r="C180" s="89" t="s">
        <v>15</v>
      </c>
      <c r="D180" s="89" t="s">
        <v>65</v>
      </c>
      <c r="E180" s="89" t="s">
        <v>583</v>
      </c>
      <c r="F180" s="89"/>
      <c r="G180" s="39">
        <f>SUM(G181)</f>
        <v>437</v>
      </c>
      <c r="H180" s="39">
        <f>SUM(H181)</f>
        <v>0</v>
      </c>
      <c r="I180" s="39">
        <f>SUM(I181)</f>
        <v>0</v>
      </c>
      <c r="J180" s="39">
        <f>SUM(J181)</f>
        <v>0</v>
      </c>
      <c r="K180" s="39">
        <f>SUM(K181)</f>
        <v>437</v>
      </c>
      <c r="P180" s="99"/>
    </row>
    <row r="181" spans="1:16" ht="33.75" customHeight="1">
      <c r="A181" s="45"/>
      <c r="B181" s="45" t="s">
        <v>584</v>
      </c>
      <c r="C181" s="89" t="s">
        <v>15</v>
      </c>
      <c r="D181" s="89" t="s">
        <v>65</v>
      </c>
      <c r="E181" s="89" t="s">
        <v>585</v>
      </c>
      <c r="F181" s="89"/>
      <c r="G181" s="39">
        <f>SUM(G182)</f>
        <v>437</v>
      </c>
      <c r="H181" s="90">
        <f>SUM(I181+J181)</f>
        <v>0</v>
      </c>
      <c r="I181" s="90">
        <f>SUM(I182)</f>
        <v>0</v>
      </c>
      <c r="J181" s="90"/>
      <c r="K181" s="90">
        <f>SUM(G181+H181)</f>
        <v>437</v>
      </c>
      <c r="P181" s="99"/>
    </row>
    <row r="182" spans="1:16" ht="30" customHeight="1">
      <c r="A182" s="45"/>
      <c r="B182" s="45" t="s">
        <v>411</v>
      </c>
      <c r="C182" s="89" t="s">
        <v>15</v>
      </c>
      <c r="D182" s="89" t="s">
        <v>65</v>
      </c>
      <c r="E182" s="89" t="s">
        <v>585</v>
      </c>
      <c r="F182" s="89" t="s">
        <v>413</v>
      </c>
      <c r="G182" s="39">
        <v>437</v>
      </c>
      <c r="H182" s="90">
        <f>SUM(I182+J182)</f>
        <v>0</v>
      </c>
      <c r="I182" s="90">
        <v>0</v>
      </c>
      <c r="J182" s="90"/>
      <c r="K182" s="90">
        <f>SUM(G182+H182)</f>
        <v>437</v>
      </c>
      <c r="P182" s="99"/>
    </row>
    <row r="183" spans="1:16" ht="50.25" customHeight="1">
      <c r="A183" s="45"/>
      <c r="B183" s="135" t="s">
        <v>586</v>
      </c>
      <c r="C183" s="89" t="s">
        <v>15</v>
      </c>
      <c r="D183" s="89" t="s">
        <v>65</v>
      </c>
      <c r="E183" s="136" t="s">
        <v>587</v>
      </c>
      <c r="F183" s="89"/>
      <c r="G183" s="39">
        <f>SUM(G184)</f>
        <v>2100</v>
      </c>
      <c r="H183" s="39">
        <f aca="true" t="shared" si="24" ref="H183:N183">SUM(H184)</f>
        <v>0</v>
      </c>
      <c r="I183" s="39">
        <f t="shared" si="24"/>
        <v>0</v>
      </c>
      <c r="J183" s="39">
        <f t="shared" si="24"/>
        <v>0</v>
      </c>
      <c r="K183" s="39">
        <f t="shared" si="24"/>
        <v>2100</v>
      </c>
      <c r="L183" s="39">
        <f t="shared" si="24"/>
        <v>0</v>
      </c>
      <c r="M183" s="39">
        <f t="shared" si="24"/>
        <v>0</v>
      </c>
      <c r="N183" s="39">
        <f t="shared" si="24"/>
        <v>0</v>
      </c>
      <c r="P183" s="99"/>
    </row>
    <row r="184" spans="1:18" ht="30.75" customHeight="1">
      <c r="A184" s="45"/>
      <c r="B184" s="135" t="s">
        <v>588</v>
      </c>
      <c r="C184" s="89" t="s">
        <v>15</v>
      </c>
      <c r="D184" s="89" t="s">
        <v>65</v>
      </c>
      <c r="E184" s="136" t="s">
        <v>589</v>
      </c>
      <c r="F184" s="89"/>
      <c r="G184" s="39">
        <f>SUM(G185+G187)</f>
        <v>2100</v>
      </c>
      <c r="H184" s="39">
        <f>SUM(H185+H187)</f>
        <v>0</v>
      </c>
      <c r="I184" s="39">
        <f>SUM(I185+I187)</f>
        <v>0</v>
      </c>
      <c r="J184" s="39">
        <f>SUM(J185+J187)</f>
        <v>0</v>
      </c>
      <c r="K184" s="39">
        <f>SUM(K185+K187)</f>
        <v>2100</v>
      </c>
      <c r="P184" s="99"/>
      <c r="R184" s="135"/>
    </row>
    <row r="185" spans="1:18" ht="36.75" customHeight="1">
      <c r="A185" s="45"/>
      <c r="B185" s="135" t="s">
        <v>590</v>
      </c>
      <c r="C185" s="89" t="s">
        <v>15</v>
      </c>
      <c r="D185" s="89" t="s">
        <v>65</v>
      </c>
      <c r="E185" s="137" t="s">
        <v>591</v>
      </c>
      <c r="F185" s="89"/>
      <c r="G185" s="39">
        <f>SUM(G186)</f>
        <v>300</v>
      </c>
      <c r="H185" s="90">
        <f>SUM(I185+J185)</f>
        <v>0</v>
      </c>
      <c r="I185" s="90">
        <f>SUM(I186)</f>
        <v>0</v>
      </c>
      <c r="J185" s="68"/>
      <c r="K185" s="90">
        <f aca="true" t="shared" si="25" ref="K185:K192">SUM(G185+H185)</f>
        <v>300</v>
      </c>
      <c r="P185" s="99"/>
      <c r="R185" s="91"/>
    </row>
    <row r="186" spans="1:16" ht="12.75">
      <c r="A186" s="45"/>
      <c r="B186" s="45" t="s">
        <v>411</v>
      </c>
      <c r="C186" s="89" t="s">
        <v>15</v>
      </c>
      <c r="D186" s="89" t="s">
        <v>65</v>
      </c>
      <c r="E186" s="137" t="s">
        <v>591</v>
      </c>
      <c r="F186" s="89" t="s">
        <v>413</v>
      </c>
      <c r="G186" s="39">
        <v>300</v>
      </c>
      <c r="H186" s="90">
        <f>SUM(I186+J186)</f>
        <v>0</v>
      </c>
      <c r="I186" s="90">
        <v>0</v>
      </c>
      <c r="J186" s="90"/>
      <c r="K186" s="90">
        <f t="shared" si="25"/>
        <v>300</v>
      </c>
      <c r="P186" s="99"/>
    </row>
    <row r="187" spans="1:16" ht="60.75" customHeight="1">
      <c r="A187" s="45"/>
      <c r="B187" s="91" t="s">
        <v>592</v>
      </c>
      <c r="C187" s="89" t="s">
        <v>15</v>
      </c>
      <c r="D187" s="89" t="s">
        <v>65</v>
      </c>
      <c r="E187" s="137" t="s">
        <v>593</v>
      </c>
      <c r="F187" s="89"/>
      <c r="G187" s="39">
        <f>SUM(G188)</f>
        <v>1800</v>
      </c>
      <c r="H187" s="90">
        <f>SUM(I187+J187)</f>
        <v>0</v>
      </c>
      <c r="I187" s="90">
        <f>SUM(I189)</f>
        <v>0</v>
      </c>
      <c r="J187" s="68"/>
      <c r="K187" s="90">
        <f t="shared" si="25"/>
        <v>1800</v>
      </c>
      <c r="P187" s="99"/>
    </row>
    <row r="188" spans="1:16" ht="12.75">
      <c r="A188" s="45"/>
      <c r="B188" s="91" t="s">
        <v>637</v>
      </c>
      <c r="C188" s="89" t="s">
        <v>15</v>
      </c>
      <c r="D188" s="89" t="s">
        <v>65</v>
      </c>
      <c r="E188" s="137" t="s">
        <v>597</v>
      </c>
      <c r="F188" s="89"/>
      <c r="G188" s="39">
        <f>SUM(G189)</f>
        <v>1800</v>
      </c>
      <c r="H188" s="39">
        <f>SUM(H189)</f>
        <v>0</v>
      </c>
      <c r="I188" s="39">
        <f>SUM(I189)</f>
        <v>0</v>
      </c>
      <c r="J188" s="39">
        <f>SUM(J189)</f>
        <v>0</v>
      </c>
      <c r="K188" s="39">
        <f>SUM(K189)</f>
        <v>1800</v>
      </c>
      <c r="P188" s="99"/>
    </row>
    <row r="189" spans="1:16" ht="12.75">
      <c r="A189" s="45"/>
      <c r="B189" s="45" t="s">
        <v>411</v>
      </c>
      <c r="C189" s="89" t="s">
        <v>15</v>
      </c>
      <c r="D189" s="89" t="s">
        <v>65</v>
      </c>
      <c r="E189" s="137" t="s">
        <v>597</v>
      </c>
      <c r="F189" s="89" t="s">
        <v>413</v>
      </c>
      <c r="G189" s="39">
        <v>1800</v>
      </c>
      <c r="H189" s="90">
        <f>SUM(I189+J189)</f>
        <v>0</v>
      </c>
      <c r="I189" s="90">
        <v>0</v>
      </c>
      <c r="J189" s="90"/>
      <c r="K189" s="90">
        <f t="shared" si="25"/>
        <v>1800</v>
      </c>
      <c r="P189" s="99"/>
    </row>
    <row r="190" spans="1:16" ht="12.75">
      <c r="A190" s="33" t="s">
        <v>361</v>
      </c>
      <c r="B190" s="33" t="s">
        <v>362</v>
      </c>
      <c r="C190" s="86" t="s">
        <v>51</v>
      </c>
      <c r="D190" s="89"/>
      <c r="E190" s="89"/>
      <c r="F190" s="89"/>
      <c r="G190" s="34">
        <f>SUM(G191)</f>
        <v>11500.5</v>
      </c>
      <c r="H190" s="90">
        <f>SUM(I190+J190)</f>
        <v>0</v>
      </c>
      <c r="I190" s="83">
        <f>SUM(I191)</f>
        <v>0</v>
      </c>
      <c r="J190" s="83">
        <f>SUM(J191)</f>
        <v>0</v>
      </c>
      <c r="K190" s="83">
        <f t="shared" si="25"/>
        <v>11500.5</v>
      </c>
      <c r="P190" s="99"/>
    </row>
    <row r="191" spans="1:16" ht="12.75">
      <c r="A191" s="45"/>
      <c r="B191" s="45" t="s">
        <v>363</v>
      </c>
      <c r="C191" s="89" t="s">
        <v>51</v>
      </c>
      <c r="D191" s="89" t="s">
        <v>33</v>
      </c>
      <c r="E191" s="89"/>
      <c r="F191" s="89"/>
      <c r="G191" s="39">
        <f>SUM(G193)</f>
        <v>11500.5</v>
      </c>
      <c r="H191" s="39">
        <f>SUM(H193)</f>
        <v>0</v>
      </c>
      <c r="I191" s="39">
        <f>SUM(I193)</f>
        <v>0</v>
      </c>
      <c r="J191" s="39">
        <f>SUM(J193)</f>
        <v>0</v>
      </c>
      <c r="K191" s="90">
        <f t="shared" si="25"/>
        <v>11500.5</v>
      </c>
      <c r="P191" s="99"/>
    </row>
    <row r="192" spans="1:16" ht="12.75">
      <c r="A192" s="45"/>
      <c r="B192" s="45" t="s">
        <v>598</v>
      </c>
      <c r="C192" s="89" t="s">
        <v>51</v>
      </c>
      <c r="D192" s="89" t="s">
        <v>33</v>
      </c>
      <c r="E192" s="89" t="s">
        <v>599</v>
      </c>
      <c r="F192" s="89"/>
      <c r="G192" s="39">
        <f>SUM(G193)</f>
        <v>11500.5</v>
      </c>
      <c r="H192" s="39">
        <f>SUM(H193)</f>
        <v>0</v>
      </c>
      <c r="I192" s="39">
        <f>SUM(I193)</f>
        <v>0</v>
      </c>
      <c r="J192" s="39">
        <f>SUM(J193)</f>
        <v>0</v>
      </c>
      <c r="K192" s="39">
        <f t="shared" si="25"/>
        <v>11500.5</v>
      </c>
      <c r="P192" s="99"/>
    </row>
    <row r="193" spans="1:16" ht="30" customHeight="1">
      <c r="A193" s="45"/>
      <c r="B193" s="45" t="s">
        <v>638</v>
      </c>
      <c r="C193" s="89" t="s">
        <v>51</v>
      </c>
      <c r="D193" s="89" t="s">
        <v>33</v>
      </c>
      <c r="E193" s="89" t="s">
        <v>601</v>
      </c>
      <c r="F193" s="89"/>
      <c r="G193" s="39">
        <f>SUM(G194+G196)</f>
        <v>11500.5</v>
      </c>
      <c r="H193" s="39">
        <f aca="true" t="shared" si="26" ref="H193:N193">SUM(H194+H196)</f>
        <v>0</v>
      </c>
      <c r="I193" s="39">
        <f t="shared" si="26"/>
        <v>0</v>
      </c>
      <c r="J193" s="39">
        <f t="shared" si="26"/>
        <v>0</v>
      </c>
      <c r="K193" s="39">
        <f t="shared" si="26"/>
        <v>11500.5</v>
      </c>
      <c r="L193" s="39">
        <f t="shared" si="26"/>
        <v>0</v>
      </c>
      <c r="M193" s="39">
        <f t="shared" si="26"/>
        <v>0</v>
      </c>
      <c r="N193" s="39">
        <f t="shared" si="26"/>
        <v>0</v>
      </c>
      <c r="P193" s="99"/>
    </row>
    <row r="194" spans="1:16" ht="15" customHeight="1">
      <c r="A194" s="45"/>
      <c r="B194" s="45" t="s">
        <v>639</v>
      </c>
      <c r="C194" s="89" t="s">
        <v>51</v>
      </c>
      <c r="D194" s="89" t="s">
        <v>33</v>
      </c>
      <c r="E194" s="89" t="s">
        <v>603</v>
      </c>
      <c r="F194" s="89"/>
      <c r="G194" s="39">
        <f>SUM(G195)</f>
        <v>2605.8</v>
      </c>
      <c r="H194" s="39">
        <f>SUM(H195)</f>
        <v>0</v>
      </c>
      <c r="I194" s="39">
        <f>SUM(I195)</f>
        <v>0</v>
      </c>
      <c r="J194" s="39">
        <f>SUM(J195)</f>
        <v>0</v>
      </c>
      <c r="K194" s="39">
        <f>SUM(K195)</f>
        <v>2605.8</v>
      </c>
      <c r="P194" s="99"/>
    </row>
    <row r="195" spans="1:16" ht="12.75">
      <c r="A195" s="45"/>
      <c r="B195" s="45" t="s">
        <v>391</v>
      </c>
      <c r="C195" s="89" t="s">
        <v>51</v>
      </c>
      <c r="D195" s="89" t="s">
        <v>33</v>
      </c>
      <c r="E195" s="89" t="s">
        <v>603</v>
      </c>
      <c r="F195" s="89" t="s">
        <v>392</v>
      </c>
      <c r="G195" s="39">
        <v>2605.8</v>
      </c>
      <c r="H195" s="90">
        <f>SUM(I195+J195)</f>
        <v>0</v>
      </c>
      <c r="I195" s="90">
        <v>0</v>
      </c>
      <c r="J195" s="90"/>
      <c r="K195" s="90">
        <f>SUM(G195+H195)</f>
        <v>2605.8</v>
      </c>
      <c r="P195" s="99"/>
    </row>
    <row r="196" spans="1:16" ht="31.5" customHeight="1">
      <c r="A196" s="45"/>
      <c r="B196" s="45" t="s">
        <v>572</v>
      </c>
      <c r="C196" s="89" t="s">
        <v>51</v>
      </c>
      <c r="D196" s="89" t="s">
        <v>33</v>
      </c>
      <c r="E196" s="89" t="s">
        <v>604</v>
      </c>
      <c r="F196" s="89"/>
      <c r="G196" s="39">
        <f>SUM(G197)</f>
        <v>8894.7</v>
      </c>
      <c r="H196" s="39">
        <f>SUM(H197)</f>
        <v>0</v>
      </c>
      <c r="I196" s="39">
        <f>SUM(I197)</f>
        <v>0</v>
      </c>
      <c r="J196" s="39">
        <f>SUM(J197)</f>
        <v>0</v>
      </c>
      <c r="K196" s="39">
        <f>SUM(K197)</f>
        <v>8894.7</v>
      </c>
      <c r="P196" s="99"/>
    </row>
    <row r="197" spans="1:16" ht="45.75" customHeight="1">
      <c r="A197" s="45"/>
      <c r="B197" s="23" t="s">
        <v>479</v>
      </c>
      <c r="C197" s="89" t="s">
        <v>51</v>
      </c>
      <c r="D197" s="89" t="s">
        <v>33</v>
      </c>
      <c r="E197" s="89" t="s">
        <v>604</v>
      </c>
      <c r="F197" s="89" t="s">
        <v>480</v>
      </c>
      <c r="G197" s="39">
        <v>8894.7</v>
      </c>
      <c r="H197" s="90">
        <f>SUM(I197+J197)</f>
        <v>0</v>
      </c>
      <c r="I197" s="90">
        <v>0</v>
      </c>
      <c r="J197" s="90">
        <v>0</v>
      </c>
      <c r="K197" s="90">
        <f aca="true" t="shared" si="27" ref="K197:K203">SUM(G197+H197)</f>
        <v>8894.7</v>
      </c>
      <c r="P197" s="99"/>
    </row>
    <row r="198" spans="1:16" ht="12.75">
      <c r="A198" s="154" t="s">
        <v>364</v>
      </c>
      <c r="B198" s="33" t="s">
        <v>365</v>
      </c>
      <c r="C198" s="86" t="s">
        <v>100</v>
      </c>
      <c r="D198" s="86"/>
      <c r="E198" s="86"/>
      <c r="F198" s="86"/>
      <c r="G198" s="34">
        <f aca="true" t="shared" si="28" ref="G198:I202">SUM(G199)</f>
        <v>730</v>
      </c>
      <c r="H198" s="83">
        <f t="shared" si="28"/>
        <v>0</v>
      </c>
      <c r="I198" s="83">
        <f t="shared" si="28"/>
        <v>0</v>
      </c>
      <c r="J198" s="83"/>
      <c r="K198" s="83">
        <f t="shared" si="27"/>
        <v>730</v>
      </c>
      <c r="P198" s="99"/>
    </row>
    <row r="199" spans="1:16" ht="12.75">
      <c r="A199" s="138"/>
      <c r="B199" s="45" t="s">
        <v>640</v>
      </c>
      <c r="C199" s="89" t="s">
        <v>100</v>
      </c>
      <c r="D199" s="89" t="s">
        <v>33</v>
      </c>
      <c r="E199" s="89"/>
      <c r="F199" s="89"/>
      <c r="G199" s="39">
        <f>SUM(G201)</f>
        <v>730</v>
      </c>
      <c r="H199" s="90">
        <f>SUM(H201)</f>
        <v>0</v>
      </c>
      <c r="I199" s="90">
        <f>SUM(I201)</f>
        <v>0</v>
      </c>
      <c r="J199" s="90"/>
      <c r="K199" s="90">
        <f t="shared" si="27"/>
        <v>730</v>
      </c>
      <c r="P199" s="99"/>
    </row>
    <row r="200" spans="1:16" ht="12.75">
      <c r="A200" s="138"/>
      <c r="B200" s="45" t="s">
        <v>605</v>
      </c>
      <c r="C200" s="89" t="s">
        <v>100</v>
      </c>
      <c r="D200" s="89" t="s">
        <v>33</v>
      </c>
      <c r="E200" s="89" t="s">
        <v>606</v>
      </c>
      <c r="F200" s="89"/>
      <c r="G200" s="39">
        <f t="shared" si="28"/>
        <v>730</v>
      </c>
      <c r="H200" s="90">
        <f t="shared" si="28"/>
        <v>0</v>
      </c>
      <c r="I200" s="90">
        <f t="shared" si="28"/>
        <v>0</v>
      </c>
      <c r="J200" s="90"/>
      <c r="K200" s="90">
        <f>SUM(G200+H200)</f>
        <v>730</v>
      </c>
      <c r="P200" s="99"/>
    </row>
    <row r="201" spans="1:16" ht="12.75">
      <c r="A201" s="138"/>
      <c r="B201" s="45" t="s">
        <v>607</v>
      </c>
      <c r="C201" s="89" t="s">
        <v>100</v>
      </c>
      <c r="D201" s="89" t="s">
        <v>33</v>
      </c>
      <c r="E201" s="89" t="s">
        <v>608</v>
      </c>
      <c r="F201" s="89"/>
      <c r="G201" s="39">
        <f t="shared" si="28"/>
        <v>730</v>
      </c>
      <c r="H201" s="90">
        <f t="shared" si="28"/>
        <v>0</v>
      </c>
      <c r="I201" s="90">
        <f t="shared" si="28"/>
        <v>0</v>
      </c>
      <c r="J201" s="90"/>
      <c r="K201" s="90">
        <f t="shared" si="27"/>
        <v>730</v>
      </c>
      <c r="P201" s="99"/>
    </row>
    <row r="202" spans="1:16" ht="16.5" customHeight="1">
      <c r="A202" s="138"/>
      <c r="B202" s="45" t="s">
        <v>609</v>
      </c>
      <c r="C202" s="89" t="s">
        <v>100</v>
      </c>
      <c r="D202" s="89" t="s">
        <v>33</v>
      </c>
      <c r="E202" s="89" t="s">
        <v>610</v>
      </c>
      <c r="F202" s="89"/>
      <c r="G202" s="39">
        <f t="shared" si="28"/>
        <v>730</v>
      </c>
      <c r="H202" s="90">
        <f t="shared" si="28"/>
        <v>0</v>
      </c>
      <c r="I202" s="90">
        <f t="shared" si="28"/>
        <v>0</v>
      </c>
      <c r="J202" s="90"/>
      <c r="K202" s="90">
        <f t="shared" si="27"/>
        <v>730</v>
      </c>
      <c r="P202" s="99"/>
    </row>
    <row r="203" spans="1:16" ht="12.75">
      <c r="A203" s="138"/>
      <c r="B203" s="45" t="s">
        <v>611</v>
      </c>
      <c r="C203" s="89" t="s">
        <v>100</v>
      </c>
      <c r="D203" s="89" t="s">
        <v>33</v>
      </c>
      <c r="E203" s="89" t="s">
        <v>610</v>
      </c>
      <c r="F203" s="89" t="s">
        <v>612</v>
      </c>
      <c r="G203" s="39">
        <v>730</v>
      </c>
      <c r="H203" s="90">
        <f>SUM(I203+J203)</f>
        <v>0</v>
      </c>
      <c r="I203" s="90">
        <v>0</v>
      </c>
      <c r="J203" s="90"/>
      <c r="K203" s="90">
        <f t="shared" si="27"/>
        <v>730</v>
      </c>
      <c r="P203" s="99"/>
    </row>
    <row r="204" spans="1:16" ht="15.75" customHeight="1">
      <c r="A204" s="138"/>
      <c r="B204" s="96"/>
      <c r="C204" s="63"/>
      <c r="D204" s="89"/>
      <c r="E204" s="129"/>
      <c r="F204" s="130"/>
      <c r="G204" s="155"/>
      <c r="H204" s="155"/>
      <c r="I204" s="130"/>
      <c r="J204" s="99"/>
      <c r="K204" s="99"/>
      <c r="P204" s="99"/>
    </row>
    <row r="205" spans="1:16" ht="15.75" customHeight="1">
      <c r="A205" s="138"/>
      <c r="B205" s="96"/>
      <c r="C205" s="138"/>
      <c r="D205" s="139"/>
      <c r="E205" s="138"/>
      <c r="F205" s="140"/>
      <c r="G205" s="141"/>
      <c r="H205" s="141"/>
      <c r="I205" s="140"/>
      <c r="J205" s="99"/>
      <c r="K205" s="99"/>
      <c r="P205" s="99"/>
    </row>
    <row r="206" spans="1:16" ht="12.75" customHeight="1">
      <c r="A206" s="100" t="s">
        <v>180</v>
      </c>
      <c r="B206" s="100"/>
      <c r="C206" s="100"/>
      <c r="D206" s="110"/>
      <c r="E206" s="114"/>
      <c r="F206" s="142"/>
      <c r="G206" s="142"/>
      <c r="H206" s="142"/>
      <c r="I206" s="142"/>
      <c r="J206" s="99"/>
      <c r="K206" s="99"/>
      <c r="P206" s="99"/>
    </row>
    <row r="207" spans="1:16" ht="12.75">
      <c r="A207" s="106" t="s">
        <v>181</v>
      </c>
      <c r="B207" s="106"/>
      <c r="C207" s="103"/>
      <c r="D207" s="110"/>
      <c r="E207" s="114"/>
      <c r="F207" s="142"/>
      <c r="G207" s="142"/>
      <c r="H207" s="142"/>
      <c r="I207" s="142"/>
      <c r="J207" s="99"/>
      <c r="K207" s="99"/>
      <c r="P207" s="156"/>
    </row>
    <row r="208" spans="1:16" ht="18.75" customHeight="1">
      <c r="A208" s="106" t="s">
        <v>182</v>
      </c>
      <c r="B208" s="106"/>
      <c r="C208" s="106"/>
      <c r="D208" s="106"/>
      <c r="E208" s="106"/>
      <c r="F208" s="106"/>
      <c r="G208" s="106"/>
      <c r="H208" s="106"/>
      <c r="I208" s="106"/>
      <c r="J208" s="106"/>
      <c r="K208" s="106"/>
      <c r="P208" s="99"/>
    </row>
    <row r="209" spans="1:11" ht="12.75">
      <c r="A209"/>
      <c r="B209"/>
      <c r="C209"/>
      <c r="D209"/>
      <c r="E209"/>
      <c r="F209"/>
      <c r="G209"/>
      <c r="H209"/>
      <c r="I209"/>
      <c r="J209" s="99"/>
      <c r="K209" s="99"/>
    </row>
    <row r="210" spans="1:11" ht="12.75">
      <c r="A210"/>
      <c r="B210"/>
      <c r="C210"/>
      <c r="D210"/>
      <c r="E210"/>
      <c r="F210"/>
      <c r="G210"/>
      <c r="H210"/>
      <c r="I210"/>
      <c r="J210" s="99"/>
      <c r="K210" s="99"/>
    </row>
    <row r="211" spans="1:11" ht="12.75">
      <c r="A211"/>
      <c r="B211"/>
      <c r="C211"/>
      <c r="D211"/>
      <c r="E211"/>
      <c r="F211"/>
      <c r="G211"/>
      <c r="H211"/>
      <c r="I211"/>
      <c r="J211" s="99"/>
      <c r="K211" s="99"/>
    </row>
    <row r="212" spans="1:11" ht="12.75">
      <c r="A212"/>
      <c r="B212"/>
      <c r="C212"/>
      <c r="D212"/>
      <c r="E212"/>
      <c r="F212"/>
      <c r="G212"/>
      <c r="H212"/>
      <c r="I212"/>
      <c r="J212" s="99"/>
      <c r="K212" s="99"/>
    </row>
    <row r="213" spans="1:11" ht="12.75">
      <c r="A213"/>
      <c r="B213"/>
      <c r="C213"/>
      <c r="D213"/>
      <c r="E213"/>
      <c r="F213"/>
      <c r="G213"/>
      <c r="H213"/>
      <c r="I213"/>
      <c r="J213" s="99"/>
      <c r="K213" s="99"/>
    </row>
    <row r="214" spans="1:11" ht="12.75">
      <c r="A214"/>
      <c r="B214"/>
      <c r="C214"/>
      <c r="D214"/>
      <c r="E214"/>
      <c r="F214"/>
      <c r="G214"/>
      <c r="H214"/>
      <c r="I214"/>
      <c r="J214" s="99"/>
      <c r="K214" s="99"/>
    </row>
    <row r="215" spans="1:11" ht="12.75">
      <c r="A215"/>
      <c r="B215"/>
      <c r="C215"/>
      <c r="D215"/>
      <c r="E215"/>
      <c r="F215"/>
      <c r="G215"/>
      <c r="H215"/>
      <c r="I215"/>
      <c r="J215" s="99"/>
      <c r="K215" s="99"/>
    </row>
    <row r="216" spans="1:11" ht="12.75">
      <c r="A216"/>
      <c r="B216"/>
      <c r="C216"/>
      <c r="D216"/>
      <c r="E216"/>
      <c r="F216"/>
      <c r="G216"/>
      <c r="H216"/>
      <c r="I216"/>
      <c r="J216" s="99"/>
      <c r="K216" s="99"/>
    </row>
    <row r="217" spans="1:11" ht="12.7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</row>
    <row r="218" spans="1:11" ht="12.7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</row>
    <row r="219" spans="1:11" ht="12.7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</row>
    <row r="220" spans="1:11" ht="12.7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1:11" ht="12.7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1:11" ht="12.7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1:11" ht="12.7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1:11" ht="12.7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1:11" ht="12.7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1:11" ht="12.7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1:11" ht="12.7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1:11" ht="12.7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1:11" ht="12.7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1:11" ht="12.7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1:11" ht="12.7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</row>
    <row r="232" spans="1:11" ht="12.7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</row>
    <row r="233" spans="1:11" ht="12.7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1:11" ht="12.7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</row>
    <row r="235" spans="1:11" ht="12.7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1:11" ht="12.7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1:11" ht="12.7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1:11" ht="12.7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1:11" ht="12.7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1:11" ht="12.7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1:11" ht="12.7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1:11" ht="12.7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1:11" ht="12.7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1:11" ht="12.7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1:11" ht="12.7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1:11" ht="12.7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1:11" ht="12.7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1:11" ht="12.7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1:11" ht="12.7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1:11" ht="12.7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1:11" ht="12.7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1:11" ht="12.7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1:11" ht="12.7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1:11" ht="12.7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1:11" ht="12.7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1:11" ht="12.7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1:11" ht="12.7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1:11" ht="12.7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1:11" ht="12.7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1:11" ht="12.7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1:11" ht="12.7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1:11" ht="12.7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1:11" ht="12.7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1:11" ht="12.7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1:11" ht="12.7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1:11" ht="12.7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1:11" ht="12.7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1:11" ht="12.7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1:11" ht="12.7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1:11" ht="12.7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1:11" ht="12.7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1:11" ht="12.7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1:11" ht="12.7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1:11" ht="12.7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1:11" ht="12.7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1:11" ht="12.7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1:11" ht="12.7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1:11" ht="12.7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1:11" ht="12.7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1:11" ht="12.7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1:11" ht="12.7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1:11" ht="12.7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1:11" ht="12.7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1:11" ht="12.7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1:11" ht="12.7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1:11" ht="12.7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1:11" ht="12.7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1:11" ht="12.7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1:11" ht="12.7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1:11" ht="12.7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1:11" ht="12.7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1:11" ht="12.7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1:11" ht="12.7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1:11" ht="12.7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1:11" ht="12.7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1:11" ht="12.7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1:11" ht="12.7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1:11" ht="12.7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1:11" ht="12.7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1:11" ht="12.7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1:11" ht="12.7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1:11" ht="12.7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1:11" ht="12.7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1:11" ht="12.7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1:11" ht="12.7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1:11" ht="12.7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1:11" ht="12.7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1:11" ht="12.7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1:11" ht="12.7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1:11" ht="12.7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1:11" ht="12.7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1:11" ht="12.7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1:11" ht="12.7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1:11" ht="12.7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1:11" ht="12.7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1:11" ht="12.7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1:11" ht="12.7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1:11" ht="12.7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1:11" ht="12.7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1:11" ht="12.7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1:11" ht="12.7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1:11" ht="12.7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1:11" ht="12.7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1:11" ht="12.7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1:11" ht="12.7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1:11" ht="12.7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1:11" ht="12.7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1:11" ht="12.7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1:11" ht="12.7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1:11" ht="12.7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1:11" ht="12.7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1:11" ht="12.7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1:11" ht="12.7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1:11" ht="12.7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1:11" ht="12.7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1:11" ht="12.7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</row>
  </sheetData>
  <sheetProtection selectLockedCells="1" selectUnlockedCells="1"/>
  <mergeCells count="12">
    <mergeCell ref="B1:K1"/>
    <mergeCell ref="B2:K2"/>
    <mergeCell ref="B3:K3"/>
    <mergeCell ref="B4:K4"/>
    <mergeCell ref="B5:K5"/>
    <mergeCell ref="A7:K7"/>
    <mergeCell ref="A8:K8"/>
    <mergeCell ref="A9:K9"/>
    <mergeCell ref="E10:K10"/>
    <mergeCell ref="A206:B206"/>
    <mergeCell ref="A207:B207"/>
    <mergeCell ref="A208:K208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20">
      <selection activeCell="A30" sqref="A30"/>
    </sheetView>
  </sheetViews>
  <sheetFormatPr defaultColWidth="9.00390625" defaultRowHeight="12.75"/>
  <cols>
    <col min="3" max="3" width="9.25390625" style="0" customWidth="1"/>
    <col min="4" max="4" width="48.625" style="0" customWidth="1"/>
    <col min="5" max="5" width="10.625" style="0" customWidth="1"/>
  </cols>
  <sheetData>
    <row r="1" spans="4:5" ht="18.75" customHeight="1">
      <c r="D1" s="4" t="s">
        <v>641</v>
      </c>
      <c r="E1" s="4"/>
    </row>
    <row r="2" spans="1:5" ht="18.75" customHeight="1">
      <c r="A2" s="4" t="s">
        <v>1</v>
      </c>
      <c r="B2" s="4"/>
      <c r="C2" s="4"/>
      <c r="D2" s="4"/>
      <c r="E2" s="4"/>
    </row>
    <row r="3" spans="1:5" ht="12.75">
      <c r="A3" s="4" t="s">
        <v>2</v>
      </c>
      <c r="B3" s="4"/>
      <c r="C3" s="4"/>
      <c r="D3" s="4"/>
      <c r="E3" s="4"/>
    </row>
    <row r="4" spans="1:5" ht="12.75">
      <c r="A4" s="4" t="s">
        <v>3</v>
      </c>
      <c r="B4" s="4"/>
      <c r="C4" s="4"/>
      <c r="D4" s="4"/>
      <c r="E4" s="4"/>
    </row>
    <row r="5" spans="1:5" ht="12.75">
      <c r="A5" s="4" t="s">
        <v>4</v>
      </c>
      <c r="B5" s="4"/>
      <c r="C5" s="4"/>
      <c r="D5" s="4"/>
      <c r="E5" s="4"/>
    </row>
    <row r="6" spans="1:5" ht="13.5" customHeight="1">
      <c r="A6" s="53"/>
      <c r="B6" s="53"/>
      <c r="C6" s="53"/>
      <c r="D6" s="53"/>
      <c r="E6" s="53"/>
    </row>
    <row r="7" spans="1:5" ht="20.25" customHeight="1">
      <c r="A7" s="144" t="s">
        <v>642</v>
      </c>
      <c r="B7" s="144"/>
      <c r="C7" s="144"/>
      <c r="D7" s="144"/>
      <c r="E7" s="144"/>
    </row>
    <row r="8" spans="1:5" ht="21.75" customHeight="1">
      <c r="A8" s="78" t="s">
        <v>643</v>
      </c>
      <c r="B8" s="78"/>
      <c r="C8" s="78"/>
      <c r="D8" s="78"/>
      <c r="E8" s="78"/>
    </row>
    <row r="9" spans="1:5" ht="18.75" customHeight="1">
      <c r="A9" s="78" t="s">
        <v>644</v>
      </c>
      <c r="B9" s="78"/>
      <c r="C9" s="78"/>
      <c r="D9" s="78"/>
      <c r="E9" s="78"/>
    </row>
    <row r="10" spans="1:5" ht="21.75" customHeight="1">
      <c r="A10" s="144" t="s">
        <v>645</v>
      </c>
      <c r="B10" s="144"/>
      <c r="C10" s="144"/>
      <c r="D10" s="144"/>
      <c r="E10" s="144"/>
    </row>
    <row r="11" spans="1:5" ht="14.25" customHeight="1">
      <c r="A11" s="157"/>
      <c r="B11" s="157"/>
      <c r="C11" s="157"/>
      <c r="D11" s="55" t="s">
        <v>646</v>
      </c>
      <c r="E11" s="55"/>
    </row>
    <row r="12" spans="1:5" ht="36" customHeight="1">
      <c r="A12" s="158" t="s">
        <v>647</v>
      </c>
      <c r="B12" s="158"/>
      <c r="C12" s="158"/>
      <c r="D12" s="159" t="s">
        <v>648</v>
      </c>
      <c r="E12" s="160" t="s">
        <v>189</v>
      </c>
    </row>
    <row r="13" spans="1:5" ht="31.5" customHeight="1">
      <c r="A13" s="33" t="s">
        <v>649</v>
      </c>
      <c r="B13" s="33"/>
      <c r="C13" s="33"/>
      <c r="D13" s="122" t="s">
        <v>650</v>
      </c>
      <c r="E13" s="83">
        <f>SUM(E19+E14)</f>
        <v>-7500</v>
      </c>
    </row>
    <row r="14" spans="1:5" ht="33.75" customHeight="1">
      <c r="A14" s="161" t="s">
        <v>651</v>
      </c>
      <c r="B14" s="161"/>
      <c r="C14" s="161"/>
      <c r="D14" s="122" t="s">
        <v>652</v>
      </c>
      <c r="E14" s="90">
        <f>SUM(E15-E17)</f>
        <v>-7500</v>
      </c>
    </row>
    <row r="15" spans="1:5" ht="0.75" customHeight="1">
      <c r="A15" s="162" t="s">
        <v>653</v>
      </c>
      <c r="B15" s="162"/>
      <c r="C15" s="162"/>
      <c r="D15" s="92" t="s">
        <v>654</v>
      </c>
      <c r="E15" s="90">
        <f>SUM(E16)</f>
        <v>0</v>
      </c>
    </row>
    <row r="16" spans="1:5" ht="51" customHeight="1" hidden="1">
      <c r="A16" s="162" t="s">
        <v>655</v>
      </c>
      <c r="B16" s="162"/>
      <c r="C16" s="162"/>
      <c r="D16" s="92" t="s">
        <v>62</v>
      </c>
      <c r="E16" s="90">
        <v>0</v>
      </c>
    </row>
    <row r="17" spans="1:5" ht="35.25" customHeight="1">
      <c r="A17" s="162" t="s">
        <v>656</v>
      </c>
      <c r="B17" s="162"/>
      <c r="C17" s="162"/>
      <c r="D17" s="92" t="s">
        <v>657</v>
      </c>
      <c r="E17" s="90">
        <f>SUM(E18)</f>
        <v>7500</v>
      </c>
    </row>
    <row r="18" spans="1:5" ht="48.75" customHeight="1">
      <c r="A18" s="162" t="s">
        <v>658</v>
      </c>
      <c r="B18" s="162"/>
      <c r="C18" s="162"/>
      <c r="D18" s="92" t="s">
        <v>659</v>
      </c>
      <c r="E18" s="90">
        <v>7500</v>
      </c>
    </row>
    <row r="19" spans="1:5" ht="33" customHeight="1">
      <c r="A19" s="163" t="s">
        <v>660</v>
      </c>
      <c r="B19" s="163"/>
      <c r="C19" s="163"/>
      <c r="D19" s="122" t="s">
        <v>661</v>
      </c>
      <c r="E19" s="90">
        <f>SUM(E20-E24)</f>
        <v>0</v>
      </c>
    </row>
    <row r="20" spans="1:5" ht="21" customHeight="1">
      <c r="A20" s="164" t="s">
        <v>662</v>
      </c>
      <c r="B20" s="164"/>
      <c r="C20" s="164"/>
      <c r="D20" s="92" t="s">
        <v>663</v>
      </c>
      <c r="E20" s="90">
        <f>SUM(E21)</f>
        <v>175728.4</v>
      </c>
    </row>
    <row r="21" spans="1:5" ht="18.75" customHeight="1">
      <c r="A21" s="164" t="s">
        <v>664</v>
      </c>
      <c r="B21" s="164"/>
      <c r="C21" s="164"/>
      <c r="D21" s="92" t="s">
        <v>665</v>
      </c>
      <c r="E21" s="90">
        <f>SUM(E22)</f>
        <v>175728.4</v>
      </c>
    </row>
    <row r="22" spans="1:5" ht="35.25" customHeight="1">
      <c r="A22" s="164" t="s">
        <v>666</v>
      </c>
      <c r="B22" s="164"/>
      <c r="C22" s="164"/>
      <c r="D22" s="92" t="s">
        <v>667</v>
      </c>
      <c r="E22" s="90">
        <f>SUM(E23)</f>
        <v>175728.4</v>
      </c>
    </row>
    <row r="23" spans="1:5" ht="30.75" customHeight="1">
      <c r="A23" s="164" t="s">
        <v>668</v>
      </c>
      <c r="B23" s="164"/>
      <c r="C23" s="164"/>
      <c r="D23" s="92" t="s">
        <v>669</v>
      </c>
      <c r="E23" s="85">
        <v>175728.4</v>
      </c>
    </row>
    <row r="24" spans="1:5" ht="21" customHeight="1">
      <c r="A24" s="164" t="s">
        <v>670</v>
      </c>
      <c r="B24" s="164"/>
      <c r="C24" s="164"/>
      <c r="D24" s="92" t="s">
        <v>671</v>
      </c>
      <c r="E24" s="90">
        <f>SUM(E25)</f>
        <v>175728.4</v>
      </c>
    </row>
    <row r="25" spans="1:5" ht="19.5" customHeight="1">
      <c r="A25" s="164" t="s">
        <v>672</v>
      </c>
      <c r="B25" s="164"/>
      <c r="C25" s="164"/>
      <c r="D25" s="92" t="s">
        <v>673</v>
      </c>
      <c r="E25" s="90">
        <f>SUM(E26)</f>
        <v>175728.4</v>
      </c>
    </row>
    <row r="26" spans="1:5" ht="34.5" customHeight="1">
      <c r="A26" s="164" t="s">
        <v>674</v>
      </c>
      <c r="B26" s="164"/>
      <c r="C26" s="164"/>
      <c r="D26" s="92" t="s">
        <v>675</v>
      </c>
      <c r="E26" s="90">
        <f>SUM(E27)</f>
        <v>175728.4</v>
      </c>
    </row>
    <row r="27" spans="1:5" ht="31.5" customHeight="1">
      <c r="A27" s="164" t="s">
        <v>676</v>
      </c>
      <c r="B27" s="164"/>
      <c r="C27" s="164"/>
      <c r="D27" s="92" t="s">
        <v>74</v>
      </c>
      <c r="E27" s="90">
        <v>175728.4</v>
      </c>
    </row>
    <row r="28" spans="1:5" ht="16.5" customHeight="1">
      <c r="A28" s="89"/>
      <c r="B28" s="89"/>
      <c r="C28" s="89"/>
      <c r="D28" s="165"/>
      <c r="E28" s="166"/>
    </row>
    <row r="29" spans="1:5" ht="18" customHeight="1">
      <c r="A29" s="89"/>
      <c r="B29" s="89"/>
      <c r="C29" s="89"/>
      <c r="D29" s="165"/>
      <c r="E29" s="96"/>
    </row>
    <row r="30" spans="1:5" ht="17.25" customHeight="1">
      <c r="A30" s="167" t="s">
        <v>180</v>
      </c>
      <c r="B30" s="167"/>
      <c r="C30" s="167"/>
      <c r="D30" s="167"/>
      <c r="E30" s="96"/>
    </row>
    <row r="31" spans="1:5" ht="18.75" customHeight="1">
      <c r="A31" s="106" t="s">
        <v>181</v>
      </c>
      <c r="B31" s="106"/>
      <c r="C31" s="106"/>
      <c r="D31" s="106"/>
      <c r="E31" s="168"/>
    </row>
    <row r="32" spans="1:5" ht="18.75" customHeight="1">
      <c r="A32" s="106" t="s">
        <v>182</v>
      </c>
      <c r="B32" s="106"/>
      <c r="C32" s="106"/>
      <c r="D32" s="106"/>
      <c r="E32" s="106"/>
    </row>
    <row r="33" spans="1:5" ht="12.75">
      <c r="A33" s="96"/>
      <c r="B33" s="96"/>
      <c r="C33" s="96"/>
      <c r="D33" s="96"/>
      <c r="E33" s="96"/>
    </row>
  </sheetData>
  <sheetProtection selectLockedCells="1" selectUnlockedCells="1"/>
  <mergeCells count="31">
    <mergeCell ref="D1:E1"/>
    <mergeCell ref="A2:E2"/>
    <mergeCell ref="A3:E3"/>
    <mergeCell ref="A4:E4"/>
    <mergeCell ref="A5:E5"/>
    <mergeCell ref="A7:E7"/>
    <mergeCell ref="A8:E8"/>
    <mergeCell ref="A9:E9"/>
    <mergeCell ref="A10:E10"/>
    <mergeCell ref="D11:E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D31"/>
    <mergeCell ref="A32:E32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3">
      <selection activeCell="H16" sqref="H16"/>
    </sheetView>
  </sheetViews>
  <sheetFormatPr defaultColWidth="9.00390625" defaultRowHeight="12.75"/>
  <cols>
    <col min="1" max="1" width="4.00390625" style="0" customWidth="1"/>
    <col min="2" max="2" width="5.125" style="0" customWidth="1"/>
    <col min="3" max="3" width="3.125" style="0" customWidth="1"/>
    <col min="4" max="4" width="62.75390625" style="0" customWidth="1"/>
    <col min="5" max="5" width="11.625" style="0" customWidth="1"/>
  </cols>
  <sheetData>
    <row r="1" spans="1:5" ht="12.75">
      <c r="A1" s="2"/>
      <c r="B1" s="2"/>
      <c r="C1" s="2"/>
      <c r="D1" s="4" t="s">
        <v>677</v>
      </c>
      <c r="E1" s="4"/>
    </row>
    <row r="2" spans="1:5" ht="12.75">
      <c r="A2" s="4" t="s">
        <v>1</v>
      </c>
      <c r="B2" s="4"/>
      <c r="C2" s="4"/>
      <c r="D2" s="4"/>
      <c r="E2" s="4"/>
    </row>
    <row r="3" spans="1:5" ht="12.75">
      <c r="A3" s="4" t="s">
        <v>181</v>
      </c>
      <c r="B3" s="4"/>
      <c r="C3" s="4"/>
      <c r="D3" s="4"/>
      <c r="E3" s="4"/>
    </row>
    <row r="4" spans="1:5" ht="12.75">
      <c r="A4" s="169"/>
      <c r="B4" s="169"/>
      <c r="C4" s="4" t="s">
        <v>3</v>
      </c>
      <c r="D4" s="4"/>
      <c r="E4" s="4"/>
    </row>
    <row r="5" spans="1:5" ht="12.75">
      <c r="A5" s="4" t="s">
        <v>4</v>
      </c>
      <c r="B5" s="4"/>
      <c r="C5" s="4"/>
      <c r="D5" s="4"/>
      <c r="E5" s="4"/>
    </row>
    <row r="6" spans="1:5" ht="12.75">
      <c r="A6" s="53"/>
      <c r="B6" s="53"/>
      <c r="C6" s="53"/>
      <c r="D6" s="53"/>
      <c r="E6" s="53"/>
    </row>
    <row r="7" spans="1:5" ht="18.75" customHeight="1">
      <c r="A7" s="144" t="s">
        <v>678</v>
      </c>
      <c r="B7" s="144"/>
      <c r="C7" s="144"/>
      <c r="D7" s="144"/>
      <c r="E7" s="144"/>
    </row>
    <row r="8" spans="1:5" ht="12.75">
      <c r="A8" s="170" t="s">
        <v>679</v>
      </c>
      <c r="B8" s="170"/>
      <c r="C8" s="170"/>
      <c r="D8" s="170"/>
      <c r="E8" s="170"/>
    </row>
    <row r="9" spans="1:5" ht="18.75" customHeight="1">
      <c r="A9" s="170" t="s">
        <v>680</v>
      </c>
      <c r="B9" s="170"/>
      <c r="C9" s="170"/>
      <c r="D9" s="170"/>
      <c r="E9" s="170"/>
    </row>
    <row r="10" spans="1:5" ht="18.75" customHeight="1">
      <c r="A10" s="170" t="s">
        <v>681</v>
      </c>
      <c r="B10" s="170"/>
      <c r="C10" s="170"/>
      <c r="D10" s="170"/>
      <c r="E10" s="170"/>
    </row>
    <row r="11" spans="1:5" ht="12.75">
      <c r="A11" s="170" t="s">
        <v>682</v>
      </c>
      <c r="B11" s="170"/>
      <c r="C11" s="170"/>
      <c r="D11" s="170"/>
      <c r="E11" s="170"/>
    </row>
    <row r="12" spans="1:5" ht="12.75">
      <c r="A12" s="157"/>
      <c r="B12" s="157"/>
      <c r="C12" s="157"/>
      <c r="D12" s="171" t="s">
        <v>646</v>
      </c>
      <c r="E12" s="171"/>
    </row>
    <row r="13" spans="1:5" ht="15.75" customHeight="1">
      <c r="A13" s="172" t="s">
        <v>647</v>
      </c>
      <c r="B13" s="172"/>
      <c r="C13" s="172"/>
      <c r="D13" s="173" t="s">
        <v>683</v>
      </c>
      <c r="E13" s="172" t="s">
        <v>189</v>
      </c>
    </row>
    <row r="14" spans="1:5" ht="12.75">
      <c r="A14" s="174"/>
      <c r="B14" s="174"/>
      <c r="C14" s="174"/>
      <c r="D14" s="175"/>
      <c r="E14" s="40"/>
    </row>
    <row r="15" spans="1:5" ht="15.75" customHeight="1">
      <c r="A15" s="16"/>
      <c r="B15" s="16"/>
      <c r="C15" s="16"/>
      <c r="D15" s="30" t="s">
        <v>684</v>
      </c>
      <c r="E15" s="37">
        <f>SUM(E16:E29)</f>
        <v>148100.4</v>
      </c>
    </row>
    <row r="16" spans="1:5" ht="22.5" customHeight="1">
      <c r="A16" s="174" t="s">
        <v>406</v>
      </c>
      <c r="B16" s="174"/>
      <c r="C16" s="174"/>
      <c r="D16" s="92" t="s">
        <v>405</v>
      </c>
      <c r="E16" s="75">
        <v>21875.2</v>
      </c>
    </row>
    <row r="17" spans="1:5" ht="31.5" customHeight="1">
      <c r="A17" s="174" t="s">
        <v>433</v>
      </c>
      <c r="B17" s="174"/>
      <c r="C17" s="174"/>
      <c r="D17" s="45" t="s">
        <v>432</v>
      </c>
      <c r="E17" s="75">
        <v>3600</v>
      </c>
    </row>
    <row r="18" spans="1:5" ht="31.5" customHeight="1">
      <c r="A18" s="174" t="s">
        <v>446</v>
      </c>
      <c r="B18" s="174"/>
      <c r="C18" s="174"/>
      <c r="D18" s="45" t="s">
        <v>445</v>
      </c>
      <c r="E18" s="75">
        <v>3157.6</v>
      </c>
    </row>
    <row r="19" spans="1:5" ht="15.75" customHeight="1">
      <c r="A19" s="174" t="s">
        <v>475</v>
      </c>
      <c r="B19" s="174"/>
      <c r="C19" s="174"/>
      <c r="D19" s="45" t="s">
        <v>474</v>
      </c>
      <c r="E19" s="75">
        <v>25400</v>
      </c>
    </row>
    <row r="20" spans="1:5" ht="31.5" customHeight="1">
      <c r="A20" s="174" t="s">
        <v>492</v>
      </c>
      <c r="B20" s="174"/>
      <c r="C20" s="174"/>
      <c r="D20" s="45" t="s">
        <v>491</v>
      </c>
      <c r="E20" s="75">
        <v>800</v>
      </c>
    </row>
    <row r="21" spans="1:5" ht="30" customHeight="1">
      <c r="A21" s="174" t="s">
        <v>498</v>
      </c>
      <c r="B21" s="174"/>
      <c r="C21" s="174"/>
      <c r="D21" s="152" t="s">
        <v>497</v>
      </c>
      <c r="E21" s="75">
        <v>80</v>
      </c>
    </row>
    <row r="22" spans="1:5" ht="31.5" customHeight="1">
      <c r="A22" s="174" t="s">
        <v>509</v>
      </c>
      <c r="B22" s="174"/>
      <c r="C22" s="174"/>
      <c r="D22" s="45" t="s">
        <v>508</v>
      </c>
      <c r="E22" s="75">
        <v>971.1</v>
      </c>
    </row>
    <row r="23" spans="1:5" ht="31.5" customHeight="1">
      <c r="A23" s="174" t="s">
        <v>685</v>
      </c>
      <c r="B23" s="174"/>
      <c r="C23" s="174"/>
      <c r="D23" s="45" t="s">
        <v>522</v>
      </c>
      <c r="E23" s="75">
        <v>18790.6</v>
      </c>
    </row>
    <row r="24" spans="1:5" ht="32.25" customHeight="1">
      <c r="A24" s="174" t="s">
        <v>686</v>
      </c>
      <c r="B24" s="174"/>
      <c r="C24" s="174"/>
      <c r="D24" s="45" t="s">
        <v>541</v>
      </c>
      <c r="E24" s="75">
        <v>18150</v>
      </c>
    </row>
    <row r="25" spans="1:5" ht="31.5" customHeight="1">
      <c r="A25" s="174" t="s">
        <v>555</v>
      </c>
      <c r="B25" s="174"/>
      <c r="C25" s="174"/>
      <c r="D25" s="45" t="s">
        <v>554</v>
      </c>
      <c r="E25" s="75">
        <v>1170</v>
      </c>
    </row>
    <row r="26" spans="1:5" ht="15.75" customHeight="1">
      <c r="A26" s="174" t="s">
        <v>562</v>
      </c>
      <c r="B26" s="174"/>
      <c r="C26" s="174"/>
      <c r="D26" s="45" t="s">
        <v>561</v>
      </c>
      <c r="E26" s="75">
        <v>39761.7</v>
      </c>
    </row>
    <row r="27" spans="1:5" ht="31.5" customHeight="1">
      <c r="A27" s="174" t="s">
        <v>577</v>
      </c>
      <c r="B27" s="174"/>
      <c r="C27" s="174"/>
      <c r="D27" s="45" t="s">
        <v>576</v>
      </c>
      <c r="E27" s="75">
        <v>743.7</v>
      </c>
    </row>
    <row r="28" spans="1:5" ht="33.75" customHeight="1">
      <c r="A28" s="174" t="s">
        <v>587</v>
      </c>
      <c r="B28" s="174"/>
      <c r="C28" s="174"/>
      <c r="D28" s="135" t="s">
        <v>586</v>
      </c>
      <c r="E28" s="75">
        <v>2100</v>
      </c>
    </row>
    <row r="29" spans="1:5" ht="31.5" customHeight="1">
      <c r="A29" s="174" t="s">
        <v>599</v>
      </c>
      <c r="B29" s="174"/>
      <c r="C29" s="174"/>
      <c r="D29" s="45" t="s">
        <v>598</v>
      </c>
      <c r="E29" s="75">
        <v>11500.5</v>
      </c>
    </row>
    <row r="30" spans="1:5" ht="12.75">
      <c r="A30" s="75"/>
      <c r="B30" s="75"/>
      <c r="C30" s="75"/>
      <c r="D30" s="2"/>
      <c r="E30" s="75"/>
    </row>
    <row r="31" spans="1:5" ht="12.75">
      <c r="A31" s="75"/>
      <c r="B31" s="75"/>
      <c r="C31" s="75"/>
      <c r="D31" s="2"/>
      <c r="E31" s="75"/>
    </row>
    <row r="32" spans="1:5" ht="18.75" customHeight="1">
      <c r="A32" s="167" t="s">
        <v>180</v>
      </c>
      <c r="B32" s="167"/>
      <c r="C32" s="167"/>
      <c r="D32" s="167"/>
      <c r="E32" s="96"/>
    </row>
    <row r="33" spans="1:5" ht="12.75">
      <c r="A33" s="106" t="s">
        <v>181</v>
      </c>
      <c r="B33" s="106"/>
      <c r="C33" s="106"/>
      <c r="D33" s="106"/>
      <c r="E33" s="168"/>
    </row>
    <row r="34" spans="1:5" ht="18.75" customHeight="1">
      <c r="A34" s="106" t="s">
        <v>182</v>
      </c>
      <c r="B34" s="106"/>
      <c r="C34" s="106"/>
      <c r="D34" s="106"/>
      <c r="E34" s="106"/>
    </row>
    <row r="35" spans="1:5" ht="12.75">
      <c r="A35" s="75"/>
      <c r="B35" s="75"/>
      <c r="C35" s="75"/>
      <c r="D35" s="2"/>
      <c r="E35" s="2"/>
    </row>
    <row r="36" spans="1:5" ht="12.75">
      <c r="A36" s="75"/>
      <c r="B36" s="75"/>
      <c r="C36" s="75"/>
      <c r="D36" s="2"/>
      <c r="E36" s="2"/>
    </row>
    <row r="37" spans="1:5" ht="12.75">
      <c r="A37" s="75"/>
      <c r="B37" s="75"/>
      <c r="C37" s="75"/>
      <c r="D37" s="2"/>
      <c r="E37" s="2"/>
    </row>
    <row r="38" spans="1:5" ht="12.75">
      <c r="A38" s="2"/>
      <c r="B38" s="2"/>
      <c r="C38" s="2"/>
      <c r="D38" s="2"/>
      <c r="E38" s="2"/>
    </row>
    <row r="39" ht="12.75">
      <c r="D39" s="176"/>
    </row>
    <row r="40" ht="12.75">
      <c r="D40" s="176"/>
    </row>
    <row r="41" ht="12.75">
      <c r="D41" s="176"/>
    </row>
    <row r="42" ht="12.75">
      <c r="D42" s="176"/>
    </row>
    <row r="43" ht="12.75">
      <c r="D43" s="176"/>
    </row>
    <row r="44" ht="12.75">
      <c r="D44" s="176"/>
    </row>
    <row r="45" ht="12.75">
      <c r="D45" s="176"/>
    </row>
    <row r="46" ht="12.75">
      <c r="D46" s="176"/>
    </row>
  </sheetData>
  <sheetProtection selectLockedCells="1" selectUnlockedCells="1"/>
  <mergeCells count="30">
    <mergeCell ref="D1:E1"/>
    <mergeCell ref="A2:E2"/>
    <mergeCell ref="A3:E3"/>
    <mergeCell ref="C4:E4"/>
    <mergeCell ref="A5:E5"/>
    <mergeCell ref="A7:E7"/>
    <mergeCell ref="A8:E8"/>
    <mergeCell ref="A9:E9"/>
    <mergeCell ref="A10:E10"/>
    <mergeCell ref="A11:E11"/>
    <mergeCell ref="D12:E12"/>
    <mergeCell ref="A13:C13"/>
    <mergeCell ref="A14:C14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2:D32"/>
    <mergeCell ref="A33:D33"/>
    <mergeCell ref="A34:E34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G13" sqref="G13"/>
    </sheetView>
  </sheetViews>
  <sheetFormatPr defaultColWidth="9.00390625" defaultRowHeight="12.75"/>
  <cols>
    <col min="1" max="1" width="6.625" style="0" customWidth="1"/>
    <col min="2" max="2" width="15.625" style="0" customWidth="1"/>
    <col min="4" max="4" width="10.75390625" style="0" customWidth="1"/>
    <col min="6" max="6" width="24.875" style="0" customWidth="1"/>
    <col min="7" max="7" width="10.875" style="0" customWidth="1"/>
    <col min="8" max="8" width="15.125" style="0" customWidth="1"/>
  </cols>
  <sheetData>
    <row r="1" spans="4:7" ht="12.75">
      <c r="D1" s="177"/>
      <c r="E1" s="4" t="s">
        <v>687</v>
      </c>
      <c r="F1" s="4"/>
      <c r="G1" s="4"/>
    </row>
    <row r="2" spans="4:7" ht="12.75">
      <c r="D2" s="177"/>
      <c r="E2" s="4" t="s">
        <v>1</v>
      </c>
      <c r="F2" s="4"/>
      <c r="G2" s="4"/>
    </row>
    <row r="3" spans="4:7" ht="12.75">
      <c r="D3" s="4" t="s">
        <v>181</v>
      </c>
      <c r="E3" s="4"/>
      <c r="F3" s="4"/>
      <c r="G3" s="4"/>
    </row>
    <row r="4" spans="2:7" ht="12.75">
      <c r="B4" s="4" t="s">
        <v>314</v>
      </c>
      <c r="C4" s="4"/>
      <c r="D4" s="4"/>
      <c r="E4" s="4"/>
      <c r="F4" s="4"/>
      <c r="G4" s="4"/>
    </row>
    <row r="5" spans="4:7" ht="12.75">
      <c r="D5" s="4" t="s">
        <v>4</v>
      </c>
      <c r="E5" s="4"/>
      <c r="F5" s="4"/>
      <c r="G5" s="4"/>
    </row>
    <row r="6" spans="4:7" ht="10.5" customHeight="1">
      <c r="D6" s="53"/>
      <c r="E6" s="53"/>
      <c r="F6" s="53"/>
      <c r="G6" s="53"/>
    </row>
    <row r="7" spans="1:7" ht="111" customHeight="1">
      <c r="A7" s="78" t="s">
        <v>688</v>
      </c>
      <c r="B7" s="78"/>
      <c r="C7" s="78"/>
      <c r="D7" s="78"/>
      <c r="E7" s="78"/>
      <c r="F7" s="78"/>
      <c r="G7" s="78"/>
    </row>
    <row r="8" spans="2:7" ht="9" customHeight="1">
      <c r="B8" s="80"/>
      <c r="C8" s="178"/>
      <c r="D8" s="178"/>
      <c r="E8" s="178"/>
      <c r="F8" s="178"/>
      <c r="G8" s="178"/>
    </row>
    <row r="9" spans="2:7" ht="12.75">
      <c r="B9" s="75"/>
      <c r="C9" s="75"/>
      <c r="D9" s="75"/>
      <c r="E9" s="75"/>
      <c r="F9" s="75"/>
      <c r="G9" s="5" t="s">
        <v>646</v>
      </c>
    </row>
    <row r="10" spans="1:7" ht="31.5" customHeight="1">
      <c r="A10" s="172" t="s">
        <v>316</v>
      </c>
      <c r="B10" s="172" t="s">
        <v>689</v>
      </c>
      <c r="C10" s="172"/>
      <c r="D10" s="172"/>
      <c r="E10" s="172"/>
      <c r="F10" s="172"/>
      <c r="G10" s="173" t="s">
        <v>690</v>
      </c>
    </row>
    <row r="11" spans="1:7" ht="21" customHeight="1">
      <c r="A11" s="172">
        <v>1</v>
      </c>
      <c r="B11" s="179" t="s">
        <v>691</v>
      </c>
      <c r="C11" s="179"/>
      <c r="D11" s="179"/>
      <c r="E11" s="179"/>
      <c r="F11" s="179"/>
      <c r="G11" s="172">
        <v>845.5</v>
      </c>
    </row>
    <row r="12" spans="1:7" ht="52.5" customHeight="1">
      <c r="A12" s="172">
        <v>2</v>
      </c>
      <c r="B12" s="179" t="s">
        <v>692</v>
      </c>
      <c r="C12" s="179"/>
      <c r="D12" s="179"/>
      <c r="E12" s="179"/>
      <c r="F12" s="179"/>
      <c r="G12" s="172">
        <v>2313.9</v>
      </c>
    </row>
    <row r="13" spans="1:7" ht="33.75" customHeight="1">
      <c r="A13" s="172">
        <v>3</v>
      </c>
      <c r="B13" s="180" t="s">
        <v>693</v>
      </c>
      <c r="C13" s="180"/>
      <c r="D13" s="180"/>
      <c r="E13" s="180"/>
      <c r="F13" s="180"/>
      <c r="G13" s="172">
        <v>141.1</v>
      </c>
    </row>
    <row r="14" spans="1:7" ht="66.75" customHeight="1">
      <c r="A14" s="172">
        <v>4</v>
      </c>
      <c r="B14" s="180" t="s">
        <v>694</v>
      </c>
      <c r="C14" s="180"/>
      <c r="D14" s="180"/>
      <c r="E14" s="180"/>
      <c r="F14" s="180"/>
      <c r="G14" s="172">
        <v>625.8</v>
      </c>
    </row>
    <row r="15" spans="1:7" ht="12.75">
      <c r="A15" s="181"/>
      <c r="B15" s="182" t="s">
        <v>695</v>
      </c>
      <c r="C15" s="182"/>
      <c r="D15" s="182"/>
      <c r="E15" s="182"/>
      <c r="F15" s="182"/>
      <c r="G15" s="158">
        <f>SUM(G11:G14)</f>
        <v>3926.3</v>
      </c>
    </row>
    <row r="16" spans="2:7" ht="12.75">
      <c r="B16" s="75"/>
      <c r="C16" s="75"/>
      <c r="D16" s="75"/>
      <c r="E16" s="75"/>
      <c r="F16" s="75"/>
      <c r="G16" s="75"/>
    </row>
    <row r="17" spans="2:7" ht="12.75">
      <c r="B17" s="75"/>
      <c r="C17" s="75"/>
      <c r="D17" s="75"/>
      <c r="E17" s="75"/>
      <c r="F17" s="75"/>
      <c r="G17" s="75"/>
    </row>
    <row r="18" spans="1:7" ht="16.5" customHeight="1">
      <c r="A18" s="167" t="s">
        <v>180</v>
      </c>
      <c r="B18" s="167"/>
      <c r="C18" s="167"/>
      <c r="D18" s="167"/>
      <c r="E18" s="167"/>
      <c r="F18" s="96"/>
      <c r="G18" s="75"/>
    </row>
    <row r="19" spans="1:7" ht="18" customHeight="1">
      <c r="A19" s="106" t="s">
        <v>181</v>
      </c>
      <c r="B19" s="106"/>
      <c r="C19" s="106"/>
      <c r="D19" s="106"/>
      <c r="E19" s="106"/>
      <c r="F19" s="106"/>
      <c r="G19" s="106"/>
    </row>
    <row r="20" spans="1:7" ht="18.75" customHeight="1">
      <c r="A20" s="106" t="s">
        <v>182</v>
      </c>
      <c r="B20" s="106"/>
      <c r="C20" s="106"/>
      <c r="D20" s="106"/>
      <c r="E20" s="106"/>
      <c r="F20" s="106"/>
      <c r="G20" s="106"/>
    </row>
  </sheetData>
  <sheetProtection selectLockedCells="1" selectUnlockedCells="1"/>
  <mergeCells count="15">
    <mergeCell ref="E1:G1"/>
    <mergeCell ref="E2:G2"/>
    <mergeCell ref="D3:G3"/>
    <mergeCell ref="B4:G4"/>
    <mergeCell ref="D5:G5"/>
    <mergeCell ref="A7:G7"/>
    <mergeCell ref="B10:F10"/>
    <mergeCell ref="B11:F11"/>
    <mergeCell ref="B12:F12"/>
    <mergeCell ref="B13:F13"/>
    <mergeCell ref="B14:F14"/>
    <mergeCell ref="B15:F15"/>
    <mergeCell ref="A18:E18"/>
    <mergeCell ref="A19:G19"/>
    <mergeCell ref="A20:G20"/>
  </mergeCells>
  <printOptions/>
  <pageMargins left="1.18125" right="0.39375" top="0.5902777777777778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Glava</cp:lastModifiedBy>
  <cp:lastPrinted>2014-11-17T06:45:04Z</cp:lastPrinted>
  <dcterms:created xsi:type="dcterms:W3CDTF">2006-11-15T11:51:42Z</dcterms:created>
  <dcterms:modified xsi:type="dcterms:W3CDTF">2014-11-17T06:45:43Z</dcterms:modified>
  <cp:category/>
  <cp:version/>
  <cp:contentType/>
  <cp:contentStatus/>
</cp:coreProperties>
</file>