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прил1 дох" sheetId="1" r:id="rId1"/>
    <sheet name="прил.2 (Рз, ПР)" sheetId="2" r:id="rId2"/>
    <sheet name=" прил 3 (ЦСР)" sheetId="3" r:id="rId3"/>
    <sheet name="прил 4 ведом" sheetId="4" r:id="rId4"/>
    <sheet name="прил5 источ" sheetId="5" r:id="rId5"/>
    <sheet name="прил6 прогр" sheetId="6" r:id="rId6"/>
  </sheets>
  <definedNames>
    <definedName name="_xlnm.Print_Area" localSheetId="1">'прил.2 (Рз, ПР)'!$A$1:$I$55</definedName>
    <definedName name="Excel_BuiltIn_Print_Area">('прил.2 (Рз, ПР)'!$A$1:$I$55,'прил.2 (Рз, ПР)'!#REF!)</definedName>
  </definedNames>
  <calcPr fullCalcOnLoad="1"/>
</workbook>
</file>

<file path=xl/sharedStrings.xml><?xml version="1.0" encoding="utf-8"?>
<sst xmlns="http://schemas.openxmlformats.org/spreadsheetml/2006/main" count="1846" uniqueCount="573">
  <si>
    <t>ПРИЛОЖЕНИЕ № 1</t>
  </si>
  <si>
    <t>к решению Совета</t>
  </si>
  <si>
    <t xml:space="preserve">Усть-Лабинского городского поселения </t>
  </si>
  <si>
    <t>Усть-Лабинского района</t>
  </si>
  <si>
    <t>от 7 апреля 2015 года № 3 Протокол № 8</t>
  </si>
  <si>
    <t>ПРИЛОЖЕНИЕ № 2</t>
  </si>
  <si>
    <t>от 16 декабря 2014 года № 7 Протокол № 4</t>
  </si>
  <si>
    <t>Объем поступлений доходов в бюджет Усть-Лабинского городского поселения Усть-Лабинского района по кодам видов (подвидов) доходов и классификации операций сектора государственного управления, относящихся к доходам бюджета на 2015 год</t>
  </si>
  <si>
    <t>тыс.рублей</t>
  </si>
  <si>
    <t xml:space="preserve"> </t>
  </si>
  <si>
    <t>Код</t>
  </si>
  <si>
    <t>Наименование доходов</t>
  </si>
  <si>
    <t>Сумма</t>
  </si>
  <si>
    <t>измен</t>
  </si>
  <si>
    <t>ВСЕГО доходов</t>
  </si>
  <si>
    <t>1 00 00000 00 0000 000</t>
  </si>
  <si>
    <t>Налоговые  и неналоговых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</si>
  <si>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</si>
  <si>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</si>
  <si>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</si>
  <si>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</si>
  <si>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1 03 00000 00 0000 110</t>
  </si>
  <si>
    <t>Налоги на товары (работы, услуги), раелизуемые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</si>
  <si>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</si>
  <si>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</si>
  <si>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</si>
  <si>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</si>
  <si>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</si>
  <si>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</si>
  <si>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</si>
  <si>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</si>
  <si>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</si>
  <si>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</si>
  <si>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</si>
  <si>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</si>
  <si>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1 05 03000 01 0000 000</t>
  </si>
  <si>
    <t>Единый сельскохозяйственный налог</t>
  </si>
  <si>
    <t>1 06 00000 00 0000 000</t>
  </si>
  <si>
    <t xml:space="preserve">Налоги на имущество </t>
  </si>
  <si>
    <t>1 06 01000 00 0000 000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</si>
  <si>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</si>
  <si>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</si>
  <si>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</si>
  <si>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</si>
  <si>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</si>
  <si>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</si>
  <si>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</si>
  <si>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</si>
  <si>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</si>
  <si>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</si>
  <si>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</si>
  <si>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</si>
  <si>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</si>
  <si>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1 11 05035 13 0000 120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</si>
  <si>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 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</si>
  <si>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</si>
  <si>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</si>
  <si>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</si>
  <si>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</si>
  <si>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1 14 01050 00 0000 410</t>
  </si>
  <si>
    <t xml:space="preserve">Доходы от продажи квартир,находящихся в муниципальной собственности </t>
  </si>
  <si>
    <t>1 14 01050 13 0000 410</t>
  </si>
  <si>
    <t>Доходы от продажи квартир, находящихся в собственности поселений</t>
  </si>
  <si>
    <t>1 14 02050 00 0000 410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</si>
  <si>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</si>
  <si>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</si>
  <si>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 xml:space="preserve">Доходы от реализации иного имущества, находящегося в собственности поселений (за исключением имущества  муниципальных бюджетных и автономных учреждений, а  также имущества муниципальных унитарных предприятий,  в том числе казенных), в части реализации основных  средств по указанному имуществу
</t>
  </si>
  <si>
    <t xml:space="preserve">1 14 06000 00 0000 430 </t>
  </si>
  <si>
    <t>Доходы от продажи 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</si>
  <si>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 xml:space="preserve">1 14 06013 00 0000 430 </t>
  </si>
  <si>
    <t xml:space="preserve">Доходы от продажи  продажи земельных участков, государственная собственность на которые не разграничена </t>
  </si>
  <si>
    <t xml:space="preserve">1 14 06013 13 0000 430 </t>
  </si>
  <si>
    <t>Доходы от продажи  продажи земельных участков, государственная собственность на которые не разграничена и которые расположены в границах поселений</t>
  </si>
  <si>
    <t>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</si>
  <si>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</si>
  <si>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1 14 06025 13 0000 430</t>
  </si>
  <si>
    <t xml:space="preserve"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
</t>
  </si>
  <si>
    <t>1 16 00000 00 0000 000</t>
  </si>
  <si>
    <t>Штрафы,санкции,возмещение ущерба</t>
  </si>
  <si>
    <t>1 16 23000 00 0000 140</t>
  </si>
  <si>
    <t>Доходы от возмещения ущерба при возникновении страховых случаев</t>
  </si>
  <si>
    <t>1 16 23052 10 0000 140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</si>
  <si>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поселений
</t>
  </si>
  <si>
    <t>1 16 33000 00 0000 140</t>
  </si>
  <si>
    <t xml:space="preserve">Денежные взыскания (штрафы), за нарушение законодательства  Российской Федерации о размещении заказов на поставки  товаров, выполнение работ, оказание услуг </t>
  </si>
  <si>
    <t>1 16 33050 10 0000 140</t>
  </si>
  <si>
    <t xml:space="preserve">Денежные взыскания (штрафы), за нарушение законодательства  Российской Федерации о размещении заказов на поставки  товаров, выпол нение работ, оказание услуг для нужд поселений
</t>
  </si>
  <si>
    <t>1 16 51000 02 0000 140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</si>
  <si>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
</t>
  </si>
  <si>
    <t>1 16 51040 02 0000 140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</si>
  <si>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</si>
  <si>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1 16 90000 00 0000 140</t>
  </si>
  <si>
    <t>Прочие поступления от денежных взысканий (штрафов)  от возмещения ущерба при возникновении страховых случаев</t>
  </si>
  <si>
    <t>1 16 90050 13 0000 140</t>
  </si>
  <si>
    <t>Прочие поступления от денежных взысканий (штрафов) и иных сумм в возмещение ущерба,зачисляемые в бюджеты поселений</t>
  </si>
  <si>
    <t>1 17 00000 00 0000 000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</si>
  <si>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</si>
  <si>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</si>
  <si>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</si>
  <si>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</si>
  <si>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</si>
  <si>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</si>
  <si>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</si>
  <si>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</si>
  <si>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</si>
  <si>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2 02 01010 00 0000 151</t>
  </si>
  <si>
    <t>Дотации на выравнивание уровня бюджетной обеспеченности</t>
  </si>
  <si>
    <t>2 02 01010 10 0000 151</t>
  </si>
  <si>
    <t>Дотации  бюджетам поселений на выравнивание уровня бюджетной обеспеченности</t>
  </si>
  <si>
    <t xml:space="preserve">2 02 02000 00 0000 151 </t>
  </si>
  <si>
    <t>Субсидии  бюджетам субъектов Российской Федерации  (межбюджетные субсидии)</t>
  </si>
  <si>
    <t xml:space="preserve">2 02 02068 10 0000 151 </t>
  </si>
  <si>
    <t>Субсидии бюджетам поселений на комплектование книжных фондов  библиотек</t>
  </si>
  <si>
    <t xml:space="preserve">2 02 02999 10 0000 151 </t>
  </si>
  <si>
    <t>Прочие субсидии бюджетам поселений</t>
  </si>
  <si>
    <t>2 02 01003 10 0000 151</t>
  </si>
  <si>
    <t>Дотации бюджетам поселений на поддержку мер по обеспечению сбалансированности бюджетов</t>
  </si>
  <si>
    <t>2 02 02008 13 0000 151</t>
  </si>
  <si>
    <t>Субсидии бюджетам городских поселений на обеспечение жильем молодых семей</t>
  </si>
  <si>
    <t>2 02 02051 13 0000 151</t>
  </si>
  <si>
    <t>Субсидии бюджетам поселений на обеспечение жильем молодых семей</t>
  </si>
  <si>
    <t xml:space="preserve">2 02 02999 13 0000 151 </t>
  </si>
  <si>
    <t>2 02 03000 00 0000 151</t>
  </si>
  <si>
    <t>Субвенции  бюджетам субъектов Российской Федерации и муниципальных образований</t>
  </si>
  <si>
    <t xml:space="preserve">2 02 03024 13 0000 151 </t>
  </si>
  <si>
    <t>Субвенции бюджетам городских поселений на выполнение передаваемых полномочий субъектов Российской Федерации</t>
  </si>
  <si>
    <t>2 07 00000 00 0000 180</t>
  </si>
  <si>
    <t xml:space="preserve">Прочие безвозмездные поступления </t>
  </si>
  <si>
    <t>2 07 05000 10 0000 180</t>
  </si>
  <si>
    <t>Прочие безвозмездные поступления в бюджеты поселений</t>
  </si>
  <si>
    <t>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</si>
  <si>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 прошлых лет</t>
  </si>
  <si>
    <t>2 18 05010 13 0000 151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</si>
  <si>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</si>
  <si>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2 19 00000 00 0000 151</t>
  </si>
  <si>
    <t>Возврат остатков субсидий, субвенций и иных межбюджетных трансфертов, имеющих целевое назначение</t>
  </si>
  <si>
    <t>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</si>
  <si>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</si>
  <si>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Глава</t>
  </si>
  <si>
    <t>Усть-Лабинского района                                                     В.Н.Анпилогов</t>
  </si>
  <si>
    <t xml:space="preserve">Усть-Лабинского района </t>
  </si>
  <si>
    <t>ПРИЛОЖЕНИЕ № 4</t>
  </si>
  <si>
    <t>Распределение бюджетных ассигнований по разделам и подразделам классификации расходов бюджета на 2015 год</t>
  </si>
  <si>
    <t>№ п/п</t>
  </si>
  <si>
    <t xml:space="preserve">Наименование </t>
  </si>
  <si>
    <t>Рз</t>
  </si>
  <si>
    <t>ПР</t>
  </si>
  <si>
    <t>уточн.</t>
  </si>
  <si>
    <t>собств</t>
  </si>
  <si>
    <t>краев</t>
  </si>
  <si>
    <t>Всего расходов:</t>
  </si>
  <si>
    <t>в том числе</t>
  </si>
  <si>
    <t>1.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</si>
  <si>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</si>
  <si>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</si>
  <si>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</si>
  <si>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</si>
  <si>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</si>
  <si>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</si>
  <si>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</si>
  <si>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</si>
  <si>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 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</si>
  <si>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</si>
  <si>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</si>
  <si>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</si>
  <si>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</si>
  <si>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</si>
  <si>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2.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</si>
  <si>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</si>
  <si>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</si>
  <si>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</si>
  <si>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</si>
  <si>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</si>
  <si>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</si>
  <si>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</si>
  <si>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</si>
  <si>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</si>
  <si>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</si>
  <si>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3.</t>
  </si>
  <si>
    <t>Транспорт</t>
  </si>
  <si>
    <t>08</t>
  </si>
  <si>
    <t>Дорожное хозяйство (дорожные фонды)</t>
  </si>
  <si>
    <t>4.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</si>
  <si>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</si>
  <si>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</si>
  <si>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</si>
  <si>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</si>
  <si>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</si>
  <si>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</si>
  <si>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5.</t>
  </si>
  <si>
    <t>Образование</t>
  </si>
  <si>
    <t>07</t>
  </si>
  <si>
    <t>Молодежная политика и оздоровление детей</t>
  </si>
  <si>
    <t>6.</t>
  </si>
  <si>
    <t>Культура и  кинематография</t>
  </si>
  <si>
    <t>Культура</t>
  </si>
  <si>
    <t>7.</t>
  </si>
  <si>
    <t>Социальная политика</t>
  </si>
  <si>
    <t>Социальное обеспечение населения</t>
  </si>
  <si>
    <t>8.</t>
  </si>
  <si>
    <t>Физическая культура и спорт</t>
  </si>
  <si>
    <t>Физическая культура</t>
  </si>
  <si>
    <t>9.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</si>
  <si>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</si>
  <si>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</si>
  <si>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 xml:space="preserve">Усть-Лабинского района                                              </t>
  </si>
  <si>
    <t>В.Н.Анпилогов</t>
  </si>
  <si>
    <t>ПРИЛОЖЕНИЕ № 3</t>
  </si>
  <si>
    <t>от 7 апреля 2015 года № 3 Протокол №8</t>
  </si>
  <si>
    <t>ПРИЛОЖЕНИЕ № 5</t>
  </si>
  <si>
    <t>Распределение бюджетных ассигнований по целевым статьям (муниципальным программам и непрограмным направлениям деятельности), группам видов расходов классификации расходов бюджета на 2015 год</t>
  </si>
  <si>
    <t>ЦСР</t>
  </si>
  <si>
    <t>КВР</t>
  </si>
  <si>
    <t xml:space="preserve">Сумма </t>
  </si>
  <si>
    <t>итого</t>
  </si>
  <si>
    <t>собств.б</t>
  </si>
  <si>
    <t>краев.б.</t>
  </si>
  <si>
    <t>ВСЕГО расходов</t>
  </si>
  <si>
    <t>Обеспечение деятельности высшего органа исполнительной власти Усть-Лабинского городского поселения Усть-Лабинского района</t>
  </si>
  <si>
    <t>50 0 0000</t>
  </si>
  <si>
    <t>Высшее должностное лицо Усть-Лабинского городского поселения Усть-Лабинского района</t>
  </si>
  <si>
    <t>50 1 0000</t>
  </si>
  <si>
    <t xml:space="preserve">Расходы на обеспечение функций органов местного самоуправления </t>
  </si>
  <si>
    <t>50 1 0019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</si>
  <si>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</si>
  <si>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</si>
  <si>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администрации Усть-Лабинского городского поселения Усть-Лабинского района</t>
  </si>
  <si>
    <t>51 0 0000</t>
  </si>
  <si>
    <t xml:space="preserve">Обеспечение функционирования администрации Усть-Лабинского городского поселения Усть-Лабинского района </t>
  </si>
  <si>
    <t>51 1 0000</t>
  </si>
  <si>
    <t>51 1 0019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</si>
  <si>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</si>
  <si>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</si>
  <si>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</si>
  <si>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</si>
  <si>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Административные комиссии</t>
  </si>
  <si>
    <t>51 2 0000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</si>
  <si>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</si>
  <si>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51 2 6019</t>
  </si>
  <si>
    <t>51  2 6019</t>
  </si>
  <si>
    <t>Обеспечение деятельности органов финансового (финансово-бюджетного) надзора</t>
  </si>
  <si>
    <t>51 3 0000</t>
  </si>
  <si>
    <t>51 3 0019</t>
  </si>
  <si>
    <t>Межбюджетные трансферты</t>
  </si>
  <si>
    <t>500</t>
  </si>
  <si>
    <t>Муниципальная программа "Муниципальное управление"</t>
  </si>
  <si>
    <t>52 0 0000</t>
  </si>
  <si>
    <t>Организация муниципального управления (прочие обязательства)</t>
  </si>
  <si>
    <t>52 1 0000</t>
  </si>
  <si>
    <t>Расходы на осуществление муниципального управления</t>
  </si>
  <si>
    <t>52 1  4121</t>
  </si>
  <si>
    <t>Социальное обеспечение и иные выплаты населению</t>
  </si>
  <si>
    <t>52 1 4121</t>
  </si>
  <si>
    <t>300</t>
  </si>
  <si>
    <t xml:space="preserve">Информационное освещение деятельности  органов местного самоуправления  Усть-Лабинского городского поселения Усть-Лабинского района </t>
  </si>
  <si>
    <t>52 2 0000</t>
  </si>
  <si>
    <t>Поддержка и развитие телерадиовещания, печатных средств массовой информации и книгоиздания, обеспечение информирования граждан о деятельности органов местного самоуправления и социально-политических событиях в поселении</t>
  </si>
  <si>
    <t>52 2 1026</t>
  </si>
  <si>
    <t>Обеспечение хозяйственного обслуживания администрации Усть-Лабинского городского поселения Усть-Лабинского района</t>
  </si>
  <si>
    <t>52 3 0000</t>
  </si>
  <si>
    <t>Расходы на обеспечение деятельности (оказания услуг) муниципальных учреждений</t>
  </si>
  <si>
    <t>52 3 0059</t>
  </si>
  <si>
    <t>Финансовое обеспечение непредвиденных расходов</t>
  </si>
  <si>
    <t>52 4 0000</t>
  </si>
  <si>
    <t>Осуществление расходов на непредвиденные цели</t>
  </si>
  <si>
    <t>52 4 1049</t>
  </si>
  <si>
    <t>Обеспечение деятельности представительного органа власти Усть-Лабинского городского поселения Усть-Лабинского района</t>
  </si>
  <si>
    <t>53 0 0000</t>
  </si>
  <si>
    <t>Депутаты Совета Усть-Лабинского городского поселения Усть-Лабинского района</t>
  </si>
  <si>
    <t>53 1 0000</t>
  </si>
  <si>
    <t>Расходы на обеспечение функций органов местного самоуправления</t>
  </si>
  <si>
    <t>53 1 0019</t>
  </si>
  <si>
    <t>Муниципальная программа "Управление муниципальным имуществом "</t>
  </si>
  <si>
    <t>54 0 0000</t>
  </si>
  <si>
    <t>Приобретение  и содержание имущества  казны</t>
  </si>
  <si>
    <t>54 1 0000</t>
  </si>
  <si>
    <t xml:space="preserve">Мероприятия в рамках управления имуществом казны </t>
  </si>
  <si>
    <t xml:space="preserve">54 1 1001 </t>
  </si>
  <si>
    <t>54 1 1001</t>
  </si>
  <si>
    <t>Капитальные вложения в объекты недвижимого имущества государственной (муниципальной) собственности</t>
  </si>
  <si>
    <t>400</t>
  </si>
  <si>
    <t>Управление  муниципальным имуществом, связанное с оценкой недвижимости, признанием прав и регулированием отношений  по муниципальной собственности</t>
  </si>
  <si>
    <t>54 2 0000</t>
  </si>
  <si>
    <t>Оценка недвижимости, признание прав и регулирование отношений по муниципальной собственности</t>
  </si>
  <si>
    <t>54 2 1039</t>
  </si>
  <si>
    <t>Муниципальная программа "Обеспечение безопасности населения"</t>
  </si>
  <si>
    <t>55 0 0000</t>
  </si>
  <si>
    <t>Предупреждение и ликвидация последствий чрезвычайных ситуаций, стихийных бедствий, гражданская оборона</t>
  </si>
  <si>
    <t>55 1 0000</t>
  </si>
  <si>
    <t>Подготовка населения и организаций к действиям в чрезвычайной ситуации в мирное и военное время</t>
  </si>
  <si>
    <t>55 1 1055</t>
  </si>
  <si>
    <t>Снижение рисков и смягчение последствий чрезвычайных ситуаций природного и техногенного характера</t>
  </si>
  <si>
    <t>55 2 0000</t>
  </si>
  <si>
    <t>Предупреждение и ликвидация последствий чрезвычайных ситуаций природного и техногенного характера</t>
  </si>
  <si>
    <t>55 2 1057</t>
  </si>
  <si>
    <t xml:space="preserve">Обеспечение пожарной безопасности  </t>
  </si>
  <si>
    <t>55 3 0000</t>
  </si>
  <si>
    <t>Проведение мероприятий по обеспечению пожарной безопасности</t>
  </si>
  <si>
    <t>55 3 1028</t>
  </si>
  <si>
    <t xml:space="preserve">Укрепление правопорядка, профилактика правонарушений, усиление борьбы с преступностью </t>
  </si>
  <si>
    <t>55 4 0000</t>
  </si>
  <si>
    <t>Мероприятия по укреплению правопорядка, профилактике правонарушений, усилению борьбы с преступностью</t>
  </si>
  <si>
    <t>55 4 1054</t>
  </si>
  <si>
    <t xml:space="preserve">Профилактика терроризма и экстремизма </t>
  </si>
  <si>
    <t>55 5 0000</t>
  </si>
  <si>
    <t xml:space="preserve">Мероприятия по профилактике терроризма и экстремизма </t>
  </si>
  <si>
    <t>55 5 1011</t>
  </si>
  <si>
    <t xml:space="preserve">Обеспечение  безопасности людей на водных объектах </t>
  </si>
  <si>
    <t>55 60000</t>
  </si>
  <si>
    <t>Создание системы комплексного обеспечения безопасности жизнедеятельности</t>
  </si>
  <si>
    <t>55 6 1059</t>
  </si>
  <si>
    <t xml:space="preserve">Поисковые и аварийно-спасательные учреждения </t>
  </si>
  <si>
    <t>55 7 0000</t>
  </si>
  <si>
    <t>55 7 0059</t>
  </si>
  <si>
    <t>Безопасный город</t>
  </si>
  <si>
    <t>55 8 0000</t>
  </si>
  <si>
    <t>Создание условий для сохранения контроля над криминогенной обстановкой в поселении</t>
  </si>
  <si>
    <t>55 8 1011</t>
  </si>
  <si>
    <t>Муниципальная программа "Развитие дорожного хозяйства"</t>
  </si>
  <si>
    <t>56 0 0000</t>
  </si>
  <si>
    <t>Реализация мероприятий в сфере дорожного хозяйства (дорожный фонд)</t>
  </si>
  <si>
    <t>56 1 0000</t>
  </si>
  <si>
    <t>56 1 0059</t>
  </si>
  <si>
    <t>Предоставление субсидий бюджетным, автономным и иным некоммерческим организациям</t>
  </si>
  <si>
    <t>600</t>
  </si>
  <si>
    <t xml:space="preserve">Содержание, капитальный ремонт, ремонт автомобильных дорог общего пользования </t>
  </si>
  <si>
    <t>56 1 1041</t>
  </si>
  <si>
    <t>Капитальный ремонт и ремонт автомобильных дорог местного значения Краснодарского края</t>
  </si>
  <si>
    <t>56 1 6027</t>
  </si>
  <si>
    <t xml:space="preserve">Мероприятия по проведению капитального ремонта и ремонта автомобильных дорог местного значения </t>
  </si>
  <si>
    <t>56 1 6527</t>
  </si>
  <si>
    <t>Обеспечение  безопасности дорожного движения</t>
  </si>
  <si>
    <t>56 2 0000</t>
  </si>
  <si>
    <t>Мероприятия по повышению безопасности на дорогах поселения</t>
  </si>
  <si>
    <t>56 2 1041</t>
  </si>
  <si>
    <t>Муниципальная программа "Развитие транспортной системы"</t>
  </si>
  <si>
    <t>57 0 0000</t>
  </si>
  <si>
    <t>Организация транспортного обслуживания населения</t>
  </si>
  <si>
    <t>57 1 0000</t>
  </si>
  <si>
    <t>Мероприятия по осуществлению транспортного обслуживания населения</t>
  </si>
  <si>
    <t>57 1 1081</t>
  </si>
  <si>
    <t xml:space="preserve">Муниципальная программа "Оказание поддержки развития  малого и среднего предпринимательства" </t>
  </si>
  <si>
    <t>58 0 0000</t>
  </si>
  <si>
    <t>Оказание поддержки малому и среднему предпринимательству, включая крестьянские (фермерские) хозяйства</t>
  </si>
  <si>
    <t>58 1 0000</t>
  </si>
  <si>
    <t>Мероприятия по оказанию поддержки малому и среднему предпринимательству, включая крестьянские (фермерские) хозяйства</t>
  </si>
  <si>
    <t>58 1  1061</t>
  </si>
  <si>
    <t>58 1 1061</t>
  </si>
  <si>
    <t>Осуществление мер поддержки и развития малого и среднего предпринимательства (возмещение части затрат субъектов малого предпринимательства на ранней стадии их деятельности)</t>
  </si>
  <si>
    <t>58 2 0000</t>
  </si>
  <si>
    <t>Оказание финансовой поддержки и развития малого и среднего предпринимательства (возмещение части затрат субъектов малого предпринимательства на ранней стадии их деятельности)</t>
  </si>
  <si>
    <t>58 2 1062</t>
  </si>
  <si>
    <t>Муниципальная программа "Подготовка градостроительной и землеустроительной документации "</t>
  </si>
  <si>
    <t>59 0 0000</t>
  </si>
  <si>
    <t>Территориальное развитие (градостроительство и землеустроительство)</t>
  </si>
  <si>
    <t>59 1 0000</t>
  </si>
  <si>
    <t xml:space="preserve">Мероприятия по подготовке градостроительной и землеустроительной документации </t>
  </si>
  <si>
    <t>59 1 1065</t>
  </si>
  <si>
    <t>Реализация мероприятий в области строительства, архитектуры и градостроительства</t>
  </si>
  <si>
    <t>59 2 0000</t>
  </si>
  <si>
    <t>Мероприятия в области строительства, архитектуры и градостроительства</t>
  </si>
  <si>
    <t>59 2 1066</t>
  </si>
  <si>
    <t>Развитие систем коммунальной инфраструктуры</t>
  </si>
  <si>
    <t>59 3 0000</t>
  </si>
  <si>
    <t>Мероприятия по комплексному развитию систем коммунальной инфраструктуры</t>
  </si>
  <si>
    <t>59 3 1067</t>
  </si>
  <si>
    <t>Муниципальная программа "Развитие жилищно-коммунального хозяйства "</t>
  </si>
  <si>
    <t>60 0 0000</t>
  </si>
  <si>
    <t>Содержание и развитие коммунальной инфраструктуры</t>
  </si>
  <si>
    <t>60 1 0000</t>
  </si>
  <si>
    <t xml:space="preserve">Проведение мероприятий по функционированию и развитию сетей водоснабжения </t>
  </si>
  <si>
    <t xml:space="preserve">60 1 1027 </t>
  </si>
  <si>
    <t>60 1 1027</t>
  </si>
  <si>
    <t>Проведение мероприятий по функционированию и развитию инфраструктуры</t>
  </si>
  <si>
    <t xml:space="preserve">60 1 1028 </t>
  </si>
  <si>
    <t>60 1 1028</t>
  </si>
  <si>
    <t xml:space="preserve">Проведение мероприятий по функционированию и развитию системы водоотведения </t>
  </si>
  <si>
    <t xml:space="preserve">60 1 1029 </t>
  </si>
  <si>
    <t>60 1 1029</t>
  </si>
  <si>
    <t xml:space="preserve">Развитие системы газификации </t>
  </si>
  <si>
    <t>60 1 1030</t>
  </si>
  <si>
    <t>Развитие сетей энергоснабжения и повышение энергетической эффективности на территории поселения</t>
  </si>
  <si>
    <t xml:space="preserve">60 1 1031 </t>
  </si>
  <si>
    <t>Развитие и модернизация объектов теплоснабжения</t>
  </si>
  <si>
    <t>60 1 1032</t>
  </si>
  <si>
    <t xml:space="preserve">Муниципальная программа "Проведение мероприятий по благоустройству территории поселения" </t>
  </si>
  <si>
    <t xml:space="preserve">61 0 0000 </t>
  </si>
  <si>
    <t xml:space="preserve">Мероприятия по благоустройству </t>
  </si>
  <si>
    <t>61 1 0000</t>
  </si>
  <si>
    <t>Реализация мероприятий в рамках уличного освещения</t>
  </si>
  <si>
    <t>61 1 1035</t>
  </si>
  <si>
    <t>Реализация мероприятий в рамках благоустройства (озеленения)</t>
  </si>
  <si>
    <t>61 1 1036</t>
  </si>
  <si>
    <t>Реализация мероприятий в рамках прочего благоустройства</t>
  </si>
  <si>
    <t>61 1 1037</t>
  </si>
  <si>
    <t>Расходы на обеспечение деятельности (оказания услуг)  муниципальных учреждений</t>
  </si>
  <si>
    <t>61 1 0059</t>
  </si>
  <si>
    <t>61 1  0059</t>
  </si>
  <si>
    <t>Проведение мероприятий "Доступная среда"</t>
  </si>
  <si>
    <t>61 2 0000</t>
  </si>
  <si>
    <t>Реализация мероприятий в рамках благоустройства</t>
  </si>
  <si>
    <t>61 2 1038</t>
  </si>
  <si>
    <t xml:space="preserve">Муниципальная программа "Реализации государственной молодежной политики" </t>
  </si>
  <si>
    <t>62 0 0000</t>
  </si>
  <si>
    <t>Организационно-воспитательная работа с молодежью</t>
  </si>
  <si>
    <t>62 1 0000</t>
  </si>
  <si>
    <t>Реализация мероприятий в области молодежной политики</t>
  </si>
  <si>
    <t>62 1 1090</t>
  </si>
  <si>
    <t xml:space="preserve">62  1 1090 </t>
  </si>
  <si>
    <t>Муниципальная программа "Развитие культуры"</t>
  </si>
  <si>
    <t>63 0 0000</t>
  </si>
  <si>
    <t>Организация досуга и предоставление услуг организациями культуры</t>
  </si>
  <si>
    <t>63 1 0000</t>
  </si>
  <si>
    <t>Расходы на обеспечение деятельности (оказания услуг) подведомственных учреждений.</t>
  </si>
  <si>
    <t>63 1 0059</t>
  </si>
  <si>
    <t>Поэтапное повышение уровня средней заработной платы работников муниципальных учреждений отрасли культуры, искусства и кинематографии до средней заработной платы по Краснодарскому краю.</t>
  </si>
  <si>
    <t>63 1 6012</t>
  </si>
  <si>
    <t>Мероприятия по поэтапному повышению уровня средней заработной платы работников муниципальных учрежденийотрасли культуры, искусства и кинематографии до средней заработной платы по Краснодарскому краю.</t>
  </si>
  <si>
    <t>63 1 6512</t>
  </si>
  <si>
    <t>Реализация мероприятий в области культуры</t>
  </si>
  <si>
    <t>63 1 1068</t>
  </si>
  <si>
    <t xml:space="preserve">63 1 1068 </t>
  </si>
  <si>
    <t>Библиотечное обслуживание населения</t>
  </si>
  <si>
    <t>63 2 0000</t>
  </si>
  <si>
    <t>Расходы на обеспечение деятельностит (оказания услуг) подведомственных учреждений.</t>
  </si>
  <si>
    <t>63 2 0059</t>
  </si>
  <si>
    <t>63 2 6012</t>
  </si>
  <si>
    <t>63 2 6512</t>
  </si>
  <si>
    <t>Комплектование книжных фондов библиотек муниципальных образований(поселений)</t>
  </si>
  <si>
    <t>63 2 8144</t>
  </si>
  <si>
    <t>Муниципальная программа "Оказание мер социальной поддержки граждан, проживающих на территории поселения "</t>
  </si>
  <si>
    <t>64 0 0000</t>
  </si>
  <si>
    <t>Оказание мер социальной поддержки отдельным категориям населения</t>
  </si>
  <si>
    <t>64 1 0000</t>
  </si>
  <si>
    <t>Компенсации на обеспечение льготным зубопротезированием граждан, проживающих на территории поселения</t>
  </si>
  <si>
    <t>64 1 4107</t>
  </si>
  <si>
    <t xml:space="preserve">Мероприятия по оказанию социальной поддержки отдельным категориям населения </t>
  </si>
  <si>
    <t>64 1 4121</t>
  </si>
  <si>
    <t>Мероприятия по оказанию социальной поддерки граждан</t>
  </si>
  <si>
    <t>64 2 0000</t>
  </si>
  <si>
    <t>Оказание адресной социальной помощи</t>
  </si>
  <si>
    <t>64 2 4122</t>
  </si>
  <si>
    <t>Выплаты за особые заслуги перед  городским поселением  (Почетные граждане)</t>
  </si>
  <si>
    <t>64 2 4313</t>
  </si>
  <si>
    <t>Муниципальная программа "Оказание мер социальной поддержки на приобретение (строительство) жилья"</t>
  </si>
  <si>
    <t>65 0 0000</t>
  </si>
  <si>
    <t>Социальные выплаты на обеспечение жильем молодых семей</t>
  </si>
  <si>
    <t>65 1 0000</t>
  </si>
  <si>
    <t>Расходы на оказание мер социальной поддержки на приобретение (строительство) жилья</t>
  </si>
  <si>
    <t>65 1 4121</t>
  </si>
  <si>
    <t>Социальные выплаты на приобретение (строительство) жилья</t>
  </si>
  <si>
    <t>65 1 8020</t>
  </si>
  <si>
    <t>65 1 5020</t>
  </si>
  <si>
    <t xml:space="preserve">Социальное обеспечение и иные выплаты населению </t>
  </si>
  <si>
    <t>Мероприятия по обеспечению жильем молодых семей</t>
  </si>
  <si>
    <t>65 1 7020</t>
  </si>
  <si>
    <t>Социальные выплаты для оплаты части стоимости жилья в виде первоначального взноса при получении ипотечного жилищного кредита на приобретение (строительство) жилья</t>
  </si>
  <si>
    <t>65 2 0000</t>
  </si>
  <si>
    <t>Расходы на оказание мер социальной поддержки для оплаты части стоимости жилья в виде первоначального взноса при получении ипотечного жилищного кредита на приобретение (строительство) жилья</t>
  </si>
  <si>
    <t xml:space="preserve">65 2 4121 </t>
  </si>
  <si>
    <t>65 2 4121</t>
  </si>
  <si>
    <t>Муниципальная программа "Развитие физической культуры и массового спорта"</t>
  </si>
  <si>
    <t>66 0 0000</t>
  </si>
  <si>
    <t>Создание условий для развития физической культуры и спорта</t>
  </si>
  <si>
    <t>66 1 0000</t>
  </si>
  <si>
    <t>Мероприятия по развитию  массового спорта</t>
  </si>
  <si>
    <t>66 1 1069</t>
  </si>
  <si>
    <t>66 1 0059</t>
  </si>
  <si>
    <t>Управление муниципальными финансами</t>
  </si>
  <si>
    <t>67 0 0000</t>
  </si>
  <si>
    <t xml:space="preserve">Управление муниципальным долгом и муниципальными финансовыми активами </t>
  </si>
  <si>
    <t>67 1 0000</t>
  </si>
  <si>
    <t xml:space="preserve">Процентные платежи по муниципальному долгу </t>
  </si>
  <si>
    <t>67 1 1052</t>
  </si>
  <si>
    <t>Обслуживание государственного (муниципального) долга</t>
  </si>
  <si>
    <t>700</t>
  </si>
  <si>
    <t xml:space="preserve">Муниципальная программа "Финансовая поддержка социально-ориентированных некоммерческих организаций" </t>
  </si>
  <si>
    <t>68 0 0000</t>
  </si>
  <si>
    <t>Поддержка социально-ориентированных некоммерческих организаций и содействие развитию гражданского общества</t>
  </si>
  <si>
    <t xml:space="preserve">68 1 0000 </t>
  </si>
  <si>
    <t>Оказание финансовой поддержки Усть-Лабинской районной общественной организации ветеранов (пенсионеров, инвалидов) войны, труда, Вооруженных сил и правоохранительных органов</t>
  </si>
  <si>
    <t>68 1 1070</t>
  </si>
  <si>
    <t xml:space="preserve">Оказание финансовой поддержки Усть-Лабинской военно-патриотической детско-юношеской спортивно-туристической общественной организации воинов интернационалистов и инвалидов афганистана "Клуб Смена" </t>
  </si>
  <si>
    <t>68 1 1071</t>
  </si>
  <si>
    <t>Оказание финансовой поддержки социально-ориентированной некоммерческой организации Всероссийскому Обществу Слепых</t>
  </si>
  <si>
    <t>68 1 1072</t>
  </si>
  <si>
    <t>Оказание финансовой поддержки социально-ориентированной некоммерческой организации Всероссийскому Обществу инвалидов</t>
  </si>
  <si>
    <t>68 1 1073</t>
  </si>
  <si>
    <t>Усть-Лабинского городского поселения</t>
  </si>
  <si>
    <t>Усть-Лабинского района                                                 В.Н.Анпилогов</t>
  </si>
  <si>
    <t>ПРИЛОЖЕНИЕ № 6</t>
  </si>
  <si>
    <t xml:space="preserve">от 16 декабря 2014 года № 7 Протокол №  4 </t>
  </si>
  <si>
    <t>Ведомственная структура расходов бюджета Усть-Лабинского городского поселения Усть-Лабинского района на 2015год</t>
  </si>
  <si>
    <t xml:space="preserve">    </t>
  </si>
  <si>
    <t>адм</t>
  </si>
  <si>
    <t>ВР</t>
  </si>
  <si>
    <t>краев.б</t>
  </si>
  <si>
    <t>в том числе:</t>
  </si>
  <si>
    <t>Расходы на выплату персоналу в целях обеспечения выполнения функций государ ственными (муниципальными) органами, казен ными учреждениями, органами управления государственными внебюджетными фондами</t>
  </si>
  <si>
    <t>Обеспечение функционирования администрации Усть-Лабинского городского поселения Усть-Лабинского района</t>
  </si>
  <si>
    <t xml:space="preserve">Обеспечение деятельности органов финансового (финансово-бюджетного) надзора </t>
  </si>
  <si>
    <t>Резервный фонд</t>
  </si>
  <si>
    <t>Оценка недвижимости, признание прав и регулированием отношений по муниципальной собственности</t>
  </si>
  <si>
    <t xml:space="preserve">Муниципальная программа "Финансовая поддержка социально ориентированных некоммерческих организаций" </t>
  </si>
  <si>
    <t xml:space="preserve">Оказание финансовой поддержки Усть-Лабинской военно-патриотической детско-юношеской спортивно-туристической общест венной организации воинов интернационалис тов и инвалидов афганистана "Клуб Смена" </t>
  </si>
  <si>
    <t>Профилактика терроризма и экстремизма в поселении</t>
  </si>
  <si>
    <t>Обеспечение  безопасности людей на водных объектах</t>
  </si>
  <si>
    <t>55 6 0000</t>
  </si>
  <si>
    <t>Муниципальная парограмма "Развитие дорожного хозяйства"</t>
  </si>
  <si>
    <t>Муниципальная программа "Оказание поддержки развития малого и среднего предпринимательства"</t>
  </si>
  <si>
    <t>Территориальное развитие (градостроитель ство и землеустроительство)</t>
  </si>
  <si>
    <t>Проведение мероприятий по функциони рованию и развитию инфраструктуры</t>
  </si>
  <si>
    <t>62 1 0059</t>
  </si>
  <si>
    <t>Проведение мероприятий   "Доступная среда"</t>
  </si>
  <si>
    <t>Молодежная политика и  оздоровление детей</t>
  </si>
  <si>
    <t xml:space="preserve">62 1 1090 </t>
  </si>
  <si>
    <t>992</t>
  </si>
  <si>
    <t xml:space="preserve">Муниципальная программа "Оказание мер социальной поддержки граждан, проживающих на территории  поселения" </t>
  </si>
  <si>
    <t>Выплаты за особые заслуги перед  городским поселением (Почетные граждане)</t>
  </si>
  <si>
    <t>Расходы на оказание мер  социальной поддержки для оплаты части стоимости жилья в виде первоначального взноса при получении ипотечного жилищного кредита на приобретение (строительство) жилья</t>
  </si>
  <si>
    <t>Создание условий для развития физической культуры</t>
  </si>
  <si>
    <t>Мероприятия по развитию массового спорта</t>
  </si>
  <si>
    <t>Обслуживание государственного внутреннего и муниципального долга</t>
  </si>
  <si>
    <t>Усть-Лабинского района                                                    В.Н.Анпилогов</t>
  </si>
  <si>
    <t>ПРИЛОЖЕНИЕ № 7</t>
  </si>
  <si>
    <t xml:space="preserve">Источники внутреннего финансирования дефицита бюджета </t>
  </si>
  <si>
    <t>Усть-Лабинского городского поселения Усть-Лабинского района</t>
  </si>
  <si>
    <t xml:space="preserve">перечень статей и видов источников финансирования </t>
  </si>
  <si>
    <t>дефицита бюджета на 2015 год</t>
  </si>
  <si>
    <t>(тыс.рублей)</t>
  </si>
  <si>
    <t xml:space="preserve">Код </t>
  </si>
  <si>
    <t>Наименование групп,подгрупп,статей,подстатей,элементов</t>
  </si>
  <si>
    <t>000 01 00 00 00 00 0000 000</t>
  </si>
  <si>
    <t>Источники внутреннего финансирования дефицита бюджета,  всего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</si>
  <si>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</si>
  <si>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</si>
  <si>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</si>
  <si>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</si>
  <si>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992 01 02 00 00 10 0000 710</t>
  </si>
  <si>
    <t>Получение кредитов от кредитных организаций бюджетами поселений в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</si>
  <si>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</si>
  <si>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</si>
  <si>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992 01 02 00 00 13 0000 810</t>
  </si>
  <si>
    <t>Погашение кредитов от кредитных организаций бюджетами городских поселений в валюте Российской Федерации</t>
  </si>
  <si>
    <t xml:space="preserve">000 01 05 00 00 00 0000 000 </t>
  </si>
  <si>
    <t>Изменение остатков средств на счетах по учету средств бюджетов</t>
  </si>
  <si>
    <t xml:space="preserve">000 01 05 00 00 00 0000 500 </t>
  </si>
  <si>
    <t>Увеличение   остатков средств  бюджетов</t>
  </si>
  <si>
    <t xml:space="preserve">000 01 05 02 00 00 0000 500 </t>
  </si>
  <si>
    <t>Увеличение прочих остатков средств  бюджетов</t>
  </si>
  <si>
    <t xml:space="preserve">000 01 05 02 01 00 0000 510 </t>
  </si>
  <si>
    <t xml:space="preserve">Увеличение прочих остатков денежных средств бюджетов </t>
  </si>
  <si>
    <t xml:space="preserve">992 01 05 02 01 13 0000 510 </t>
  </si>
  <si>
    <t>Увеличение прочих остатков денежных средств бюджетов городских поселений</t>
  </si>
  <si>
    <t>000 01 05 00 00 00 0000 600</t>
  </si>
  <si>
    <t>Уменьшение  остатков средств  бюджетов</t>
  </si>
  <si>
    <t>000 01 05 02 00 00 0000 610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</si>
  <si>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</si>
  <si>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</si>
  <si>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</si>
  <si>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992 01 05 02 01 13 0000 610</t>
  </si>
  <si>
    <t>Уменьшение прочих остатков денежных средств бюджетов городских поселений</t>
  </si>
  <si>
    <t>ПРИЛОЖЕНИЕ № 8</t>
  </si>
  <si>
    <t>ДОПОЛНИТЕЛЬНЫЕ КОДЫ ЦЕЛЕВЫХ СТАТЕЙ</t>
  </si>
  <si>
    <t>Перечень муниципальных  программ</t>
  </si>
  <si>
    <t xml:space="preserve">и объемы бюджетных ассигнований, предусмотренные к финансированию </t>
  </si>
  <si>
    <t xml:space="preserve"> из бюджета Усть-Лабинского городского поселения </t>
  </si>
  <si>
    <t>Усть-Лабинского района на 2015 год</t>
  </si>
  <si>
    <t>Наименование целевых статей</t>
  </si>
  <si>
    <t>Муниципальные программы ВСЕГО</t>
  </si>
  <si>
    <t xml:space="preserve">60 0 0000 </t>
  </si>
  <si>
    <t>61 0 0000</t>
  </si>
  <si>
    <t>Усть-Лабинского района                                                  В.Н.Анпилогов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</si>
</sst>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@"/>
    <numFmt numFmtId="167" formatCode="0"/>
    <numFmt numFmtId="168" formatCode="0.00"/>
  </numFmts>
  <fonts count="15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 Cyr"/>
      <family val="2"/>
    </font>
    <font>
      <sz val="12"/>
      <name val="TimesNewRomanPSMT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2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 vertical="top" wrapText="1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justify" vertical="top" wrapText="1"/>
    </xf>
    <xf numFmtId="164" fontId="0" fillId="0" borderId="0" xfId="0" applyAlignment="1">
      <alignment horizontal="justify" vertical="top" wrapText="1"/>
    </xf>
    <xf numFmtId="164" fontId="3" fillId="0" borderId="0" xfId="0" applyFont="1" applyAlignment="1">
      <alignment horizontal="justify" vertical="top" wrapText="1"/>
    </xf>
    <xf numFmtId="164" fontId="4" fillId="0" borderId="0" xfId="0" applyFont="1" applyBorder="1" applyAlignment="1">
      <alignment horizontal="center" vertical="top" wrapText="1"/>
    </xf>
    <xf numFmtId="164" fontId="5" fillId="0" borderId="0" xfId="0" applyFont="1" applyAlignment="1">
      <alignment horizontal="justify" vertical="top" wrapText="1"/>
    </xf>
    <xf numFmtId="164" fontId="5" fillId="0" borderId="1" xfId="0" applyFont="1" applyBorder="1" applyAlignment="1">
      <alignment horizontal="center" vertical="top" wrapText="1"/>
    </xf>
    <xf numFmtId="164" fontId="0" fillId="0" borderId="1" xfId="0" applyFont="1" applyBorder="1" applyAlignment="1">
      <alignment horizontal="center" vertical="top" wrapText="1"/>
    </xf>
    <xf numFmtId="164" fontId="5" fillId="0" borderId="0" xfId="0" applyFont="1" applyFill="1" applyBorder="1" applyAlignment="1">
      <alignment horizontal="justify" vertical="top" wrapText="1"/>
    </xf>
    <xf numFmtId="165" fontId="5" fillId="0" borderId="0" xfId="0" applyNumberFormat="1" applyFont="1" applyFill="1" applyBorder="1" applyAlignment="1">
      <alignment horizontal="right" vertical="top" wrapText="1"/>
    </xf>
    <xf numFmtId="165" fontId="5" fillId="0" borderId="0" xfId="0" applyNumberFormat="1" applyFont="1" applyAlignment="1">
      <alignment horizontal="right" vertical="top" wrapText="1"/>
    </xf>
    <xf numFmtId="164" fontId="6" fillId="0" borderId="0" xfId="0" applyFont="1" applyFill="1" applyBorder="1" applyAlignment="1">
      <alignment horizontal="justify" vertical="top" wrapText="1"/>
    </xf>
    <xf numFmtId="164" fontId="5" fillId="0" borderId="0" xfId="0" applyFont="1" applyAlignment="1">
      <alignment horizontal="right" vertical="top" wrapText="1"/>
    </xf>
    <xf numFmtId="164" fontId="7" fillId="0" borderId="0" xfId="0" applyFont="1" applyFill="1" applyBorder="1" applyAlignment="1">
      <alignment horizontal="justify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Font="1" applyAlignment="1">
      <alignment horizontal="right" vertical="top" wrapText="1"/>
    </xf>
    <xf numFmtId="165" fontId="3" fillId="0" borderId="0" xfId="0" applyNumberFormat="1" applyFont="1" applyAlignment="1">
      <alignment horizontal="right" vertical="top" wrapText="1"/>
    </xf>
    <xf numFmtId="165" fontId="3" fillId="0" borderId="0" xfId="0" applyNumberFormat="1" applyFont="1" applyBorder="1" applyAlignment="1">
      <alignment horizontal="right" vertical="top" wrapText="1"/>
    </xf>
    <xf numFmtId="164" fontId="3" fillId="0" borderId="0" xfId="0" applyFont="1" applyBorder="1" applyAlignment="1">
      <alignment horizontal="right" vertical="top" wrapText="1"/>
    </xf>
    <xf numFmtId="164" fontId="0" fillId="0" borderId="0" xfId="0" applyAlignment="1">
      <alignment horizontal="right" vertical="top" wrapText="1"/>
    </xf>
    <xf numFmtId="164" fontId="3" fillId="0" borderId="0" xfId="0" applyNumberFormat="1" applyFont="1" applyBorder="1" applyAlignment="1">
      <alignment horizontal="justify" vertical="top" wrapText="1"/>
    </xf>
    <xf numFmtId="164" fontId="8" fillId="0" borderId="0" xfId="0" applyFont="1" applyAlignment="1">
      <alignment horizontal="justify" vertical="top" wrapText="1"/>
    </xf>
    <xf numFmtId="164" fontId="3" fillId="0" borderId="0" xfId="0" applyFont="1" applyFill="1" applyBorder="1" applyAlignment="1">
      <alignment horizontal="justify" vertical="top" wrapText="1"/>
    </xf>
    <xf numFmtId="164" fontId="3" fillId="0" borderId="0" xfId="0" applyFont="1" applyBorder="1" applyAlignment="1">
      <alignment horizontal="justify" vertical="top" wrapText="1"/>
    </xf>
    <xf numFmtId="164" fontId="9" fillId="0" borderId="0" xfId="0" applyFont="1" applyBorder="1" applyAlignment="1">
      <alignment horizontal="justify" vertical="top" wrapText="1"/>
    </xf>
    <xf numFmtId="165" fontId="3" fillId="0" borderId="0" xfId="0" applyNumberFormat="1" applyFont="1" applyFill="1" applyBorder="1" applyAlignment="1">
      <alignment horizontal="justify" vertical="top" wrapText="1"/>
    </xf>
    <xf numFmtId="164" fontId="0" fillId="0" borderId="0" xfId="0" applyFill="1" applyAlignment="1">
      <alignment horizontal="justify" vertical="top" wrapText="1"/>
    </xf>
    <xf numFmtId="166" fontId="2" fillId="0" borderId="0" xfId="0" applyNumberFormat="1" applyFont="1" applyBorder="1" applyAlignment="1">
      <alignment horizontal="left" vertical="top" wrapText="1"/>
    </xf>
    <xf numFmtId="166" fontId="2" fillId="0" borderId="0" xfId="0" applyNumberFormat="1" applyFont="1" applyAlignment="1">
      <alignment horizontal="justify" vertical="top" wrapText="1"/>
    </xf>
    <xf numFmtId="166" fontId="2" fillId="0" borderId="0" xfId="0" applyNumberFormat="1" applyFont="1" applyBorder="1" applyAlignment="1">
      <alignment horizontal="justify" vertical="top" wrapText="1"/>
    </xf>
    <xf numFmtId="164" fontId="2" fillId="0" borderId="0" xfId="0" applyFont="1" applyBorder="1" applyAlignment="1">
      <alignment horizontal="justify" vertical="top" wrapText="1"/>
    </xf>
    <xf numFmtId="164" fontId="10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right" wrapText="1"/>
    </xf>
    <xf numFmtId="164" fontId="3" fillId="0" borderId="0" xfId="0" applyFont="1" applyAlignment="1">
      <alignment horizontal="right"/>
    </xf>
    <xf numFmtId="164" fontId="11" fillId="0" borderId="0" xfId="0" applyFont="1" applyAlignment="1">
      <alignment horizontal="right"/>
    </xf>
    <xf numFmtId="164" fontId="4" fillId="0" borderId="0" xfId="0" applyFont="1" applyBorder="1" applyAlignment="1">
      <alignment horizontal="center" wrapText="1"/>
    </xf>
    <xf numFmtId="164" fontId="12" fillId="0" borderId="0" xfId="0" applyFont="1" applyAlignment="1">
      <alignment/>
    </xf>
    <xf numFmtId="164" fontId="4" fillId="0" borderId="0" xfId="0" applyFont="1" applyAlignment="1">
      <alignment horizontal="center" wrapText="1"/>
    </xf>
    <xf numFmtId="164" fontId="3" fillId="0" borderId="2" xfId="0" applyFont="1" applyBorder="1" applyAlignment="1">
      <alignment horizontal="right"/>
    </xf>
    <xf numFmtId="164" fontId="5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top" wrapText="1"/>
    </xf>
    <xf numFmtId="165" fontId="5" fillId="0" borderId="0" xfId="0" applyNumberFormat="1" applyFont="1" applyFill="1" applyAlignment="1">
      <alignment horizontal="right" vertical="top" wrapText="1"/>
    </xf>
    <xf numFmtId="164" fontId="5" fillId="0" borderId="0" xfId="0" applyFont="1" applyAlignment="1">
      <alignment/>
    </xf>
    <xf numFmtId="164" fontId="3" fillId="0" borderId="0" xfId="0" applyFont="1" applyFill="1" applyAlignment="1">
      <alignment horizontal="right" vertical="top" wrapText="1"/>
    </xf>
    <xf numFmtId="166" fontId="5" fillId="0" borderId="0" xfId="0" applyNumberFormat="1" applyFont="1" applyFill="1" applyBorder="1" applyAlignment="1">
      <alignment horizontal="center" vertical="top" wrapText="1"/>
    </xf>
    <xf numFmtId="164" fontId="5" fillId="0" borderId="0" xfId="0" applyFont="1" applyFill="1" applyAlignment="1">
      <alignment horizontal="right" vertical="top" wrapText="1"/>
    </xf>
    <xf numFmtId="165" fontId="5" fillId="0" borderId="0" xfId="0" applyNumberFormat="1" applyFont="1" applyAlignment="1">
      <alignment/>
    </xf>
    <xf numFmtId="166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Alignment="1">
      <alignment horizontal="right" vertical="top" wrapText="1"/>
    </xf>
    <xf numFmtId="164" fontId="3" fillId="0" borderId="0" xfId="0" applyFont="1" applyAlignment="1">
      <alignment horizontal="justify" wrapText="1"/>
    </xf>
    <xf numFmtId="164" fontId="3" fillId="0" borderId="0" xfId="0" applyFont="1" applyFill="1" applyAlignment="1">
      <alignment horizontal="justify" vertical="top" wrapText="1"/>
    </xf>
    <xf numFmtId="166" fontId="3" fillId="0" borderId="0" xfId="0" applyNumberFormat="1" applyFont="1" applyFill="1" applyAlignment="1">
      <alignment horizontal="justify" vertical="top" wrapText="1"/>
    </xf>
    <xf numFmtId="164" fontId="10" fillId="0" borderId="0" xfId="0" applyFont="1" applyFill="1" applyAlignment="1">
      <alignment horizontal="justify" vertical="top" wrapText="1"/>
    </xf>
    <xf numFmtId="164" fontId="5" fillId="0" borderId="0" xfId="0" applyFont="1" applyFill="1" applyBorder="1" applyAlignment="1">
      <alignment horizontal="center" vertical="top"/>
    </xf>
    <xf numFmtId="164" fontId="3" fillId="0" borderId="0" xfId="0" applyFont="1" applyFill="1" applyAlignment="1">
      <alignment/>
    </xf>
    <xf numFmtId="166" fontId="3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10" fillId="0" borderId="0" xfId="0" applyFont="1" applyFill="1" applyAlignment="1">
      <alignment/>
    </xf>
    <xf numFmtId="164" fontId="2" fillId="0" borderId="0" xfId="0" applyFont="1" applyFill="1" applyBorder="1" applyAlignment="1">
      <alignment horizontal="left" wrapText="1"/>
    </xf>
    <xf numFmtId="166" fontId="2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 wrapText="1"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right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Alignment="1">
      <alignment wrapText="1"/>
    </xf>
    <xf numFmtId="164" fontId="8" fillId="0" borderId="0" xfId="0" applyFont="1" applyFill="1" applyAlignment="1">
      <alignment wrapText="1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right" wrapText="1"/>
    </xf>
    <xf numFmtId="164" fontId="2" fillId="0" borderId="0" xfId="0" applyFont="1" applyFill="1" applyBorder="1" applyAlignment="1">
      <alignment horizontal="right"/>
    </xf>
    <xf numFmtId="164" fontId="10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left"/>
    </xf>
    <xf numFmtId="166" fontId="10" fillId="0" borderId="0" xfId="0" applyNumberFormat="1" applyFont="1" applyFill="1" applyBorder="1" applyAlignment="1">
      <alignment/>
    </xf>
    <xf numFmtId="164" fontId="10" fillId="0" borderId="0" xfId="0" applyFont="1" applyFill="1" applyAlignment="1">
      <alignment horizontal="left"/>
    </xf>
    <xf numFmtId="166" fontId="10" fillId="0" borderId="0" xfId="0" applyNumberFormat="1" applyFont="1" applyFill="1" applyAlignment="1">
      <alignment/>
    </xf>
    <xf numFmtId="164" fontId="2" fillId="0" borderId="0" xfId="0" applyFont="1" applyAlignment="1">
      <alignment horizontal="right" wrapText="1"/>
    </xf>
    <xf numFmtId="164" fontId="4" fillId="0" borderId="0" xfId="0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 vertical="top" wrapText="1"/>
    </xf>
    <xf numFmtId="164" fontId="5" fillId="0" borderId="0" xfId="0" applyFont="1" applyFill="1" applyAlignment="1">
      <alignment horizontal="justify" vertical="top" wrapText="1"/>
    </xf>
    <xf numFmtId="164" fontId="13" fillId="0" borderId="0" xfId="0" applyFont="1" applyAlignment="1">
      <alignment/>
    </xf>
    <xf numFmtId="164" fontId="3" fillId="0" borderId="0" xfId="0" applyFont="1" applyFill="1" applyBorder="1" applyAlignment="1">
      <alignment horizontal="justify" wrapText="1"/>
    </xf>
    <xf numFmtId="164" fontId="14" fillId="0" borderId="0" xfId="0" applyFont="1" applyFill="1" applyBorder="1" applyAlignment="1">
      <alignment horizontal="center" vertical="top" wrapText="1"/>
    </xf>
    <xf numFmtId="164" fontId="12" fillId="0" borderId="0" xfId="0" applyFont="1" applyFill="1" applyBorder="1" applyAlignment="1">
      <alignment horizontal="center" vertical="top" wrapText="1"/>
    </xf>
    <xf numFmtId="164" fontId="6" fillId="0" borderId="0" xfId="0" applyFont="1" applyFill="1" applyAlignment="1">
      <alignment horizontal="justify" vertical="top" wrapText="1"/>
    </xf>
    <xf numFmtId="164" fontId="7" fillId="0" borderId="0" xfId="0" applyFont="1" applyAlignment="1">
      <alignment horizontal="justify" vertical="top" wrapText="1"/>
    </xf>
    <xf numFmtId="165" fontId="3" fillId="0" borderId="0" xfId="0" applyNumberFormat="1" applyFont="1" applyFill="1" applyBorder="1" applyAlignment="1">
      <alignment vertical="top" wrapText="1"/>
    </xf>
    <xf numFmtId="165" fontId="3" fillId="0" borderId="0" xfId="0" applyNumberFormat="1" applyFont="1" applyFill="1" applyAlignment="1">
      <alignment vertical="top" wrapText="1"/>
    </xf>
    <xf numFmtId="164" fontId="0" fillId="0" borderId="0" xfId="0" applyFill="1" applyAlignment="1">
      <alignment/>
    </xf>
    <xf numFmtId="166" fontId="5" fillId="0" borderId="0" xfId="0" applyNumberFormat="1" applyFont="1" applyFill="1" applyBorder="1" applyAlignment="1">
      <alignment horizontal="right" vertical="top" wrapText="1"/>
    </xf>
    <xf numFmtId="164" fontId="5" fillId="0" borderId="0" xfId="20" applyFont="1" applyBorder="1" applyAlignment="1">
      <alignment horizontal="justify" vertical="center" wrapText="1"/>
      <protection/>
    </xf>
    <xf numFmtId="167" fontId="5" fillId="0" borderId="0" xfId="0" applyNumberFormat="1" applyFont="1" applyAlignment="1">
      <alignment horizontal="center" vertical="top" wrapText="1"/>
    </xf>
    <xf numFmtId="164" fontId="3" fillId="0" borderId="0" xfId="20" applyFont="1" applyBorder="1" applyAlignment="1">
      <alignment horizontal="justify" vertical="center" wrapText="1"/>
      <protection/>
    </xf>
    <xf numFmtId="167" fontId="3" fillId="0" borderId="0" xfId="0" applyNumberFormat="1" applyFont="1" applyAlignment="1">
      <alignment horizontal="center" vertical="top" wrapText="1"/>
    </xf>
    <xf numFmtId="164" fontId="3" fillId="0" borderId="0" xfId="0" applyFont="1" applyFill="1" applyAlignment="1">
      <alignment horizontal="center" vertical="top" wrapText="1"/>
    </xf>
    <xf numFmtId="165" fontId="3" fillId="0" borderId="0" xfId="0" applyNumberFormat="1" applyFont="1" applyFill="1" applyAlignment="1">
      <alignment horizontal="center" vertical="top" wrapText="1"/>
    </xf>
    <xf numFmtId="164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/>
    </xf>
    <xf numFmtId="164" fontId="0" fillId="0" borderId="0" xfId="0" applyAlignment="1">
      <alignment horizontal="center"/>
    </xf>
    <xf numFmtId="164" fontId="4" fillId="0" borderId="0" xfId="0" applyFont="1" applyBorder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Fill="1" applyAlignment="1">
      <alignment/>
    </xf>
    <xf numFmtId="164" fontId="5" fillId="0" borderId="0" xfId="0" applyFont="1" applyFill="1" applyAlignment="1">
      <alignment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 wrapText="1"/>
    </xf>
    <xf numFmtId="164" fontId="14" fillId="0" borderId="0" xfId="0" applyFont="1" applyFill="1" applyBorder="1" applyAlignment="1">
      <alignment horizontal="justify" vertical="top" wrapText="1"/>
    </xf>
    <xf numFmtId="164" fontId="7" fillId="0" borderId="0" xfId="0" applyFont="1" applyFill="1" applyAlignment="1">
      <alignment horizontal="justify" vertical="top" wrapText="1"/>
    </xf>
    <xf numFmtId="166" fontId="3" fillId="0" borderId="0" xfId="0" applyNumberFormat="1" applyFont="1" applyFill="1" applyBorder="1" applyAlignment="1">
      <alignment horizontal="right" vertical="top" wrapText="1"/>
    </xf>
    <xf numFmtId="164" fontId="5" fillId="0" borderId="0" xfId="0" applyFont="1" applyFill="1" applyBorder="1" applyAlignment="1">
      <alignment horizontal="center"/>
    </xf>
    <xf numFmtId="165" fontId="2" fillId="0" borderId="0" xfId="0" applyNumberFormat="1" applyFont="1" applyFill="1" applyAlignment="1">
      <alignment vertical="top" wrapText="1"/>
    </xf>
    <xf numFmtId="164" fontId="2" fillId="0" borderId="0" xfId="0" applyFont="1" applyFill="1" applyAlignment="1">
      <alignment horizontal="left"/>
    </xf>
    <xf numFmtId="168" fontId="10" fillId="0" borderId="0" xfId="0" applyNumberFormat="1" applyFont="1" applyFill="1" applyAlignment="1">
      <alignment/>
    </xf>
    <xf numFmtId="164" fontId="10" fillId="0" borderId="0" xfId="0" applyFont="1" applyAlignment="1">
      <alignment horizontal="center"/>
    </xf>
    <xf numFmtId="164" fontId="2" fillId="0" borderId="2" xfId="0" applyFont="1" applyBorder="1" applyAlignment="1">
      <alignment horizontal="right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/>
    </xf>
    <xf numFmtId="164" fontId="5" fillId="0" borderId="0" xfId="0" applyFont="1" applyFill="1" applyBorder="1" applyAlignment="1">
      <alignment horizontal="left" vertical="top" wrapText="1"/>
    </xf>
    <xf numFmtId="164" fontId="3" fillId="0" borderId="0" xfId="0" applyFont="1" applyFill="1" applyBorder="1" applyAlignment="1">
      <alignment horizontal="left" vertical="top" wrapText="1"/>
    </xf>
    <xf numFmtId="166" fontId="5" fillId="0" borderId="0" xfId="0" applyNumberFormat="1" applyFont="1" applyFill="1" applyBorder="1" applyAlignment="1">
      <alignment horizontal="justify" vertical="top" wrapText="1"/>
    </xf>
    <xf numFmtId="166" fontId="3" fillId="0" borderId="0" xfId="0" applyNumberFormat="1" applyFont="1" applyFill="1" applyBorder="1" applyAlignment="1">
      <alignment horizontal="justify" vertical="top" wrapText="1"/>
    </xf>
    <xf numFmtId="164" fontId="3" fillId="0" borderId="0" xfId="0" applyFont="1" applyFill="1" applyAlignment="1">
      <alignment horizontal="left" wrapText="1"/>
    </xf>
    <xf numFmtId="165" fontId="3" fillId="0" borderId="0" xfId="0" applyNumberFormat="1" applyFont="1" applyFill="1" applyAlignment="1">
      <alignment horizontal="right"/>
    </xf>
    <xf numFmtId="166" fontId="2" fillId="0" borderId="0" xfId="0" applyNumberFormat="1" applyFont="1" applyFill="1" applyBorder="1" applyAlignment="1">
      <alignment horizontal="left"/>
    </xf>
    <xf numFmtId="164" fontId="3" fillId="0" borderId="0" xfId="0" applyFont="1" applyFill="1" applyAlignment="1">
      <alignment horizontal="left"/>
    </xf>
    <xf numFmtId="164" fontId="2" fillId="0" borderId="0" xfId="0" applyFont="1" applyBorder="1" applyAlignment="1">
      <alignment horizontal="center"/>
    </xf>
    <xf numFmtId="164" fontId="10" fillId="0" borderId="2" xfId="0" applyFont="1" applyBorder="1" applyAlignment="1">
      <alignment horizontal="right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Alignment="1">
      <alignment horizontal="center" wrapText="1"/>
    </xf>
    <xf numFmtId="166" fontId="5" fillId="0" borderId="0" xfId="0" applyNumberFormat="1" applyFont="1" applyAlignment="1">
      <alignment horizontal="center" vertical="top" wrapText="1"/>
    </xf>
    <xf numFmtId="165" fontId="5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 vertical="top" wrapText="1"/>
    </xf>
    <xf numFmtId="164" fontId="3" fillId="0" borderId="0" xfId="0" applyFont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 topLeftCell="A1">
      <selection activeCell="D72" sqref="D72"/>
    </sheetView>
  </sheetViews>
  <sheetFormatPr defaultColWidth="9.00390625" defaultRowHeight="12.75"/>
  <cols>
    <col min="1" max="1" width="23.25390625" style="0" customWidth="1"/>
    <col min="2" max="2" width="52.25390625" style="0" customWidth="1"/>
    <col min="3" max="4" width="0" style="0" hidden="1" customWidth="1"/>
    <col min="5" max="5" width="10.75390625" style="0" customWidth="1"/>
  </cols>
  <sheetData>
    <row r="1" spans="1:5" ht="18.75" customHeight="1">
      <c r="A1" s="1"/>
      <c r="B1" s="2" t="s">
        <v>0</v>
      </c>
      <c r="C1" s="2"/>
      <c r="D1" s="2"/>
      <c r="E1" s="2"/>
    </row>
    <row r="2" spans="1:5" ht="12.75">
      <c r="A2" s="3" t="s">
        <v>1</v>
      </c>
      <c r="B2" s="3"/>
      <c r="C2" s="3"/>
      <c r="D2" s="3"/>
      <c r="E2" s="3"/>
    </row>
    <row r="3" spans="1:5" ht="12.75">
      <c r="A3" s="3" t="s">
        <v>2</v>
      </c>
      <c r="B3" s="3"/>
      <c r="C3" s="3"/>
      <c r="D3" s="3"/>
      <c r="E3" s="3"/>
    </row>
    <row r="4" spans="1:5" ht="12.75">
      <c r="A4" s="3" t="s">
        <v>3</v>
      </c>
      <c r="B4" s="3"/>
      <c r="C4" s="3"/>
      <c r="D4" s="3"/>
      <c r="E4" s="3"/>
    </row>
    <row r="5" spans="1:5" ht="12.75">
      <c r="A5" s="3" t="s">
        <v>4</v>
      </c>
      <c r="B5" s="3"/>
      <c r="C5" s="3"/>
      <c r="D5" s="3"/>
      <c r="E5" s="3"/>
    </row>
    <row r="6" spans="1:5" ht="11.25" customHeight="1">
      <c r="A6" s="4"/>
      <c r="B6" s="4"/>
      <c r="C6" s="4"/>
      <c r="D6" s="4"/>
      <c r="E6" s="4"/>
    </row>
    <row r="7" spans="1:8" ht="18" customHeight="1">
      <c r="A7" s="1"/>
      <c r="B7" s="2" t="s">
        <v>5</v>
      </c>
      <c r="C7" s="2"/>
      <c r="D7" s="2"/>
      <c r="E7" s="2"/>
      <c r="F7" s="5"/>
      <c r="G7" s="6"/>
      <c r="H7" s="6"/>
    </row>
    <row r="8" spans="1:8" ht="12.75">
      <c r="A8" s="3" t="s">
        <v>1</v>
      </c>
      <c r="B8" s="3"/>
      <c r="C8" s="3"/>
      <c r="D8" s="3"/>
      <c r="E8" s="3"/>
      <c r="F8" s="5"/>
      <c r="G8" s="6"/>
      <c r="H8" s="6"/>
    </row>
    <row r="9" spans="1:8" ht="12.75">
      <c r="A9" s="3" t="s">
        <v>2</v>
      </c>
      <c r="B9" s="3"/>
      <c r="C9" s="3"/>
      <c r="D9" s="3"/>
      <c r="E9" s="3"/>
      <c r="F9" s="5"/>
      <c r="G9" s="6"/>
      <c r="H9" s="6"/>
    </row>
    <row r="10" spans="1:8" ht="12.75">
      <c r="A10" s="3" t="s">
        <v>3</v>
      </c>
      <c r="B10" s="3"/>
      <c r="C10" s="3"/>
      <c r="D10" s="3"/>
      <c r="E10" s="3"/>
      <c r="F10" s="5"/>
      <c r="G10" s="6"/>
      <c r="H10" s="6"/>
    </row>
    <row r="11" spans="1:8" ht="18.75" customHeight="1">
      <c r="A11" s="3" t="s">
        <v>6</v>
      </c>
      <c r="B11" s="3"/>
      <c r="C11" s="3"/>
      <c r="D11" s="3"/>
      <c r="E11" s="3"/>
      <c r="F11" s="5"/>
      <c r="G11" s="6"/>
      <c r="H11" s="6"/>
    </row>
    <row r="12" spans="1:8" ht="4.5" customHeight="1">
      <c r="A12" s="7"/>
      <c r="B12" s="5"/>
      <c r="C12" s="5"/>
      <c r="D12" s="5"/>
      <c r="E12" s="5"/>
      <c r="F12" s="5"/>
      <c r="G12" s="6"/>
      <c r="H12" s="6"/>
    </row>
    <row r="13" spans="1:8" ht="73.5" customHeight="1">
      <c r="A13" s="8" t="s">
        <v>7</v>
      </c>
      <c r="B13" s="8"/>
      <c r="C13" s="8"/>
      <c r="D13" s="8"/>
      <c r="E13" s="8"/>
      <c r="F13" s="6"/>
      <c r="G13" s="6"/>
      <c r="H13" s="6"/>
    </row>
    <row r="14" spans="1:8" ht="18.75" customHeight="1">
      <c r="A14" s="9"/>
      <c r="B14" s="2" t="s">
        <v>8</v>
      </c>
      <c r="C14" s="2"/>
      <c r="D14" s="2"/>
      <c r="E14" s="2"/>
      <c r="F14" s="6"/>
      <c r="G14" s="6"/>
      <c r="H14" s="6" t="s">
        <v>9</v>
      </c>
    </row>
    <row r="15" spans="1:8" ht="17.25" customHeight="1">
      <c r="A15" s="10" t="s">
        <v>10</v>
      </c>
      <c r="B15" s="10" t="s">
        <v>11</v>
      </c>
      <c r="C15" s="10" t="s">
        <v>12</v>
      </c>
      <c r="D15" s="11" t="s">
        <v>13</v>
      </c>
      <c r="E15" s="10" t="s">
        <v>12</v>
      </c>
      <c r="F15" s="6"/>
      <c r="G15" s="6"/>
      <c r="H15" s="6"/>
    </row>
    <row r="16" spans="1:8" ht="15.75" customHeight="1">
      <c r="A16" s="12" t="s">
        <v>14</v>
      </c>
      <c r="B16" s="12"/>
      <c r="C16" s="13">
        <f>SUM(C17+C59)</f>
        <v>170652.9</v>
      </c>
      <c r="D16" s="13">
        <f>SUM(D17+D59)</f>
        <v>34828.299999999996</v>
      </c>
      <c r="E16" s="14">
        <f>SUM(C16+D16)</f>
        <v>205481.19999999998</v>
      </c>
      <c r="F16" s="6"/>
      <c r="G16" s="6"/>
      <c r="H16" s="6"/>
    </row>
    <row r="17" spans="1:8" ht="16.5" customHeight="1">
      <c r="A17" s="15" t="s">
        <v>15</v>
      </c>
      <c r="B17" s="15" t="s">
        <v>16</v>
      </c>
      <c r="C17" s="13">
        <f>SUM(C18+C20+C26+C28++C31+C48+C57)</f>
        <v>171988.8</v>
      </c>
      <c r="D17" s="13">
        <f>SUM(D18+D21+D26+D28++D31+D37+D48+D57)</f>
        <v>992.7</v>
      </c>
      <c r="E17" s="14">
        <f aca="true" t="shared" si="0" ref="E17:E36">SUM(C17+D17)</f>
        <v>172981.5</v>
      </c>
      <c r="F17" s="6"/>
      <c r="G17" s="6"/>
      <c r="H17" s="6"/>
    </row>
    <row r="18" spans="1:8" ht="15" customHeight="1">
      <c r="A18" s="15" t="s">
        <v>17</v>
      </c>
      <c r="B18" s="15" t="s">
        <v>18</v>
      </c>
      <c r="C18" s="13">
        <f>SUM(C19)</f>
        <v>79950</v>
      </c>
      <c r="D18" s="16">
        <f>SUM(D19)</f>
        <v>0</v>
      </c>
      <c r="E18" s="14">
        <f t="shared" si="0"/>
        <v>79950</v>
      </c>
      <c r="F18" s="6"/>
      <c r="G18" s="6"/>
      <c r="H18" s="6"/>
    </row>
    <row r="19" spans="1:8" ht="15" customHeight="1">
      <c r="A19" s="17" t="s">
        <v>19</v>
      </c>
      <c r="B19" s="17" t="s">
        <v>20</v>
      </c>
      <c r="C19" s="18">
        <v>79950</v>
      </c>
      <c r="D19" s="19">
        <v>0</v>
      </c>
      <c r="E19" s="20">
        <f t="shared" si="0"/>
        <v>79950</v>
      </c>
      <c r="F19" s="6"/>
      <c r="G19" s="6"/>
      <c r="H19" s="6"/>
    </row>
    <row r="20" spans="1:8" ht="32.25" customHeight="1">
      <c r="A20" s="17" t="s">
        <v>21</v>
      </c>
      <c r="B20" s="17" t="s">
        <v>22</v>
      </c>
      <c r="C20" s="18">
        <f>SUM(C21)</f>
        <v>6478.8</v>
      </c>
      <c r="D20" s="20">
        <f>SUM(D21)</f>
        <v>0</v>
      </c>
      <c r="E20" s="20">
        <f t="shared" si="0"/>
        <v>6478.8</v>
      </c>
      <c r="F20" s="6"/>
      <c r="G20" s="6"/>
      <c r="H20" s="6"/>
    </row>
    <row r="21" spans="1:8" ht="46.5" customHeight="1">
      <c r="A21" s="17" t="s">
        <v>23</v>
      </c>
      <c r="B21" s="17" t="s">
        <v>24</v>
      </c>
      <c r="C21" s="18">
        <f>SUM(C22:C25)</f>
        <v>6478.8</v>
      </c>
      <c r="D21" s="18">
        <f>SUM(D22:D24)</f>
        <v>0</v>
      </c>
      <c r="E21" s="20">
        <f t="shared" si="0"/>
        <v>6478.8</v>
      </c>
      <c r="F21" s="6"/>
      <c r="G21" s="6"/>
      <c r="H21" s="6"/>
    </row>
    <row r="22" spans="1:8" ht="93" customHeight="1">
      <c r="A22" s="17" t="s">
        <v>25</v>
      </c>
      <c r="B22" s="17" t="s">
        <v>26</v>
      </c>
      <c r="C22" s="18">
        <v>2400</v>
      </c>
      <c r="D22" s="19">
        <v>0</v>
      </c>
      <c r="E22" s="20">
        <f t="shared" si="0"/>
        <v>2400</v>
      </c>
      <c r="F22" s="6"/>
      <c r="G22" s="6"/>
      <c r="H22" s="6"/>
    </row>
    <row r="23" spans="1:8" ht="12.75">
      <c r="A23" s="17" t="s">
        <v>27</v>
      </c>
      <c r="B23" s="17" t="s">
        <v>28</v>
      </c>
      <c r="C23" s="18">
        <v>50</v>
      </c>
      <c r="D23" s="19">
        <v>0</v>
      </c>
      <c r="E23" s="20">
        <f t="shared" si="0"/>
        <v>50</v>
      </c>
      <c r="F23" s="6"/>
      <c r="G23" s="6"/>
      <c r="H23" s="6"/>
    </row>
    <row r="24" spans="1:8" ht="93" customHeight="1">
      <c r="A24" s="17" t="s">
        <v>29</v>
      </c>
      <c r="B24" s="17" t="s">
        <v>30</v>
      </c>
      <c r="C24" s="18">
        <v>4028.8</v>
      </c>
      <c r="D24" s="21">
        <v>0</v>
      </c>
      <c r="E24" s="21">
        <f t="shared" si="0"/>
        <v>4028.8</v>
      </c>
      <c r="F24" s="6"/>
      <c r="G24" s="6"/>
      <c r="H24" s="6"/>
    </row>
    <row r="25" spans="1:8" ht="0.75" customHeight="1">
      <c r="A25" s="17" t="s">
        <v>31</v>
      </c>
      <c r="B25" s="17" t="s">
        <v>32</v>
      </c>
      <c r="C25" s="18">
        <v>0</v>
      </c>
      <c r="D25" s="19">
        <v>0</v>
      </c>
      <c r="E25" s="14">
        <f t="shared" si="0"/>
        <v>0</v>
      </c>
      <c r="F25" s="6"/>
      <c r="G25" s="6"/>
      <c r="H25" s="6"/>
    </row>
    <row r="26" spans="1:8" ht="16.5" customHeight="1">
      <c r="A26" s="17" t="s">
        <v>33</v>
      </c>
      <c r="B26" s="17" t="s">
        <v>34</v>
      </c>
      <c r="C26" s="18">
        <f>SUM(C27)</f>
        <v>1700</v>
      </c>
      <c r="D26" s="22">
        <f>SUM(D27)</f>
        <v>0</v>
      </c>
      <c r="E26" s="20">
        <f t="shared" si="0"/>
        <v>1700</v>
      </c>
      <c r="F26" s="6"/>
      <c r="G26" s="6"/>
      <c r="H26" s="6"/>
    </row>
    <row r="27" spans="1:8" ht="18" customHeight="1">
      <c r="A27" s="17" t="s">
        <v>35</v>
      </c>
      <c r="B27" s="17" t="s">
        <v>36</v>
      </c>
      <c r="C27" s="18">
        <v>1700</v>
      </c>
      <c r="D27" s="19">
        <v>0</v>
      </c>
      <c r="E27" s="20">
        <f t="shared" si="0"/>
        <v>1700</v>
      </c>
      <c r="F27" s="6"/>
      <c r="G27" s="6"/>
      <c r="H27" s="6"/>
    </row>
    <row r="28" spans="1:8" ht="18" customHeight="1">
      <c r="A28" s="17" t="s">
        <v>37</v>
      </c>
      <c r="B28" s="17" t="s">
        <v>38</v>
      </c>
      <c r="C28" s="18">
        <f>SUM(C29+C30)</f>
        <v>58000</v>
      </c>
      <c r="D28" s="19">
        <f>SUM(D29)</f>
        <v>391.1</v>
      </c>
      <c r="E28" s="20">
        <f t="shared" si="0"/>
        <v>58391.1</v>
      </c>
      <c r="F28" s="6"/>
      <c r="G28" s="6"/>
      <c r="H28" s="6"/>
    </row>
    <row r="29" spans="1:8" ht="18" customHeight="1">
      <c r="A29" s="17" t="s">
        <v>39</v>
      </c>
      <c r="B29" s="17" t="s">
        <v>40</v>
      </c>
      <c r="C29" s="18">
        <v>3500</v>
      </c>
      <c r="D29" s="19">
        <v>391.1</v>
      </c>
      <c r="E29" s="20">
        <f t="shared" si="0"/>
        <v>3891.1</v>
      </c>
      <c r="F29" s="6"/>
      <c r="G29" s="6"/>
      <c r="H29" s="6"/>
    </row>
    <row r="30" spans="1:8" ht="18.75" customHeight="1">
      <c r="A30" s="17" t="s">
        <v>41</v>
      </c>
      <c r="B30" s="17" t="s">
        <v>42</v>
      </c>
      <c r="C30" s="18">
        <v>54500</v>
      </c>
      <c r="D30" s="19"/>
      <c r="E30" s="20">
        <f t="shared" si="0"/>
        <v>54500</v>
      </c>
      <c r="F30" s="6"/>
      <c r="G30" s="6"/>
      <c r="H30" s="6"/>
    </row>
    <row r="31" spans="1:8" ht="45" customHeight="1">
      <c r="A31" s="15" t="s">
        <v>43</v>
      </c>
      <c r="B31" s="15" t="s">
        <v>44</v>
      </c>
      <c r="C31" s="13">
        <f>SUM(C32)</f>
        <v>25850</v>
      </c>
      <c r="D31" s="13">
        <f>SUM(D32)</f>
        <v>0</v>
      </c>
      <c r="E31" s="14">
        <f t="shared" si="0"/>
        <v>25850</v>
      </c>
      <c r="F31" s="6"/>
      <c r="G31" s="6"/>
      <c r="H31" s="6"/>
    </row>
    <row r="32" spans="1:8" ht="111.75" customHeight="1">
      <c r="A32" s="17" t="s">
        <v>45</v>
      </c>
      <c r="B32" s="17" t="s">
        <v>46</v>
      </c>
      <c r="C32" s="18">
        <f>SUM(C33+C36)</f>
        <v>25850</v>
      </c>
      <c r="D32" s="19">
        <f>SUM(D33)</f>
        <v>0</v>
      </c>
      <c r="E32" s="20">
        <f t="shared" si="0"/>
        <v>25850</v>
      </c>
      <c r="F32" s="6"/>
      <c r="G32" s="6"/>
      <c r="H32" s="6"/>
    </row>
    <row r="33" spans="1:8" ht="12.75">
      <c r="A33" s="17" t="s">
        <v>47</v>
      </c>
      <c r="B33" s="17" t="s">
        <v>48</v>
      </c>
      <c r="C33" s="18">
        <f>SUM(C34)</f>
        <v>17100</v>
      </c>
      <c r="D33" s="19">
        <f>SUM(D34)</f>
        <v>0</v>
      </c>
      <c r="E33" s="20">
        <f t="shared" si="0"/>
        <v>17100</v>
      </c>
      <c r="F33" s="6"/>
      <c r="G33" s="6"/>
      <c r="H33" s="6"/>
    </row>
    <row r="34" spans="1:8" ht="100.5" customHeight="1">
      <c r="A34" s="17" t="s">
        <v>49</v>
      </c>
      <c r="B34" s="17" t="s">
        <v>50</v>
      </c>
      <c r="C34" s="18">
        <v>17100</v>
      </c>
      <c r="D34" s="19">
        <v>0</v>
      </c>
      <c r="E34" s="20">
        <f t="shared" si="0"/>
        <v>17100</v>
      </c>
      <c r="F34" s="6"/>
      <c r="G34" s="6"/>
      <c r="H34" s="6"/>
    </row>
    <row r="35" spans="1:8" ht="12.75">
      <c r="A35" s="17" t="s">
        <v>51</v>
      </c>
      <c r="B35" s="7" t="s">
        <v>52</v>
      </c>
      <c r="C35" s="18">
        <f>SUM(C36)</f>
        <v>8750</v>
      </c>
      <c r="D35" s="19"/>
      <c r="E35" s="20">
        <f t="shared" si="0"/>
        <v>8750</v>
      </c>
      <c r="F35" s="6"/>
      <c r="G35" s="6"/>
      <c r="H35" s="6"/>
    </row>
    <row r="36" spans="1:8" ht="89.25" customHeight="1">
      <c r="A36" s="17" t="s">
        <v>53</v>
      </c>
      <c r="B36" s="17" t="s">
        <v>54</v>
      </c>
      <c r="C36" s="18">
        <v>8750</v>
      </c>
      <c r="D36" s="19"/>
      <c r="E36" s="20">
        <f t="shared" si="0"/>
        <v>8750</v>
      </c>
      <c r="F36" s="6"/>
      <c r="G36" s="6"/>
      <c r="H36" s="6"/>
    </row>
    <row r="37" spans="1:8" ht="12.75">
      <c r="A37" s="15" t="s">
        <v>55</v>
      </c>
      <c r="B37" s="15" t="s">
        <v>56</v>
      </c>
      <c r="C37" s="13">
        <f>SUM(C43+C40+C41)</f>
        <v>0</v>
      </c>
      <c r="D37" s="13">
        <f>SUM(D43+D40+D41)</f>
        <v>586.6</v>
      </c>
      <c r="E37" s="13">
        <f>SUM(E43+E40+E41)</f>
        <v>586.6</v>
      </c>
      <c r="F37" s="6"/>
      <c r="G37" s="6"/>
      <c r="H37" s="6"/>
    </row>
    <row r="38" spans="1:8" ht="18" customHeight="1" hidden="1">
      <c r="A38" s="17" t="s">
        <v>57</v>
      </c>
      <c r="B38" s="17" t="s">
        <v>58</v>
      </c>
      <c r="C38" s="18">
        <f>SUM(C39)</f>
        <v>0</v>
      </c>
      <c r="D38" s="23">
        <f>SUM(D39)</f>
        <v>0</v>
      </c>
      <c r="E38" s="20">
        <f>SUM(C38+D38)</f>
        <v>0</v>
      </c>
      <c r="F38" s="6"/>
      <c r="G38" s="6"/>
      <c r="H38" s="6"/>
    </row>
    <row r="39" spans="1:8" ht="12.75" hidden="1">
      <c r="A39" s="17" t="s">
        <v>59</v>
      </c>
      <c r="B39" s="17" t="s">
        <v>60</v>
      </c>
      <c r="C39" s="18">
        <f>SUM(C40)</f>
        <v>0</v>
      </c>
      <c r="D39" s="23">
        <f>SUM(D40)</f>
        <v>0</v>
      </c>
      <c r="E39" s="20">
        <f>SUM(C39+D39)</f>
        <v>0</v>
      </c>
      <c r="F39" s="6"/>
      <c r="G39" s="6"/>
      <c r="H39" s="6"/>
    </row>
    <row r="40" spans="1:8" ht="12.75" hidden="1">
      <c r="A40" s="17" t="s">
        <v>61</v>
      </c>
      <c r="B40" s="17" t="s">
        <v>62</v>
      </c>
      <c r="C40" s="18">
        <v>0</v>
      </c>
      <c r="D40" s="19">
        <v>0</v>
      </c>
      <c r="E40" s="20">
        <f>SUM(C40+D40)</f>
        <v>0</v>
      </c>
      <c r="F40" s="6"/>
      <c r="G40" s="6"/>
      <c r="H40" s="6"/>
    </row>
    <row r="41" spans="1:8" ht="12.75" hidden="1">
      <c r="A41" s="17" t="s">
        <v>63</v>
      </c>
      <c r="B41" s="24" t="s">
        <v>64</v>
      </c>
      <c r="C41" s="18">
        <v>0</v>
      </c>
      <c r="D41" s="19">
        <f>SUM(D42)</f>
        <v>0</v>
      </c>
      <c r="E41" s="20"/>
      <c r="F41" s="6"/>
      <c r="G41" s="6"/>
      <c r="H41" s="6"/>
    </row>
    <row r="42" spans="1:8" ht="125.25" customHeight="1" hidden="1">
      <c r="A42" s="17" t="s">
        <v>65</v>
      </c>
      <c r="B42" s="24" t="s">
        <v>66</v>
      </c>
      <c r="C42" s="18">
        <v>0</v>
      </c>
      <c r="D42" s="19">
        <v>0</v>
      </c>
      <c r="E42" s="20"/>
      <c r="F42" s="6"/>
      <c r="G42" s="6"/>
      <c r="H42" s="6"/>
    </row>
    <row r="43" spans="1:8" ht="12.75">
      <c r="A43" s="17" t="s">
        <v>67</v>
      </c>
      <c r="B43" s="17" t="s">
        <v>68</v>
      </c>
      <c r="C43" s="18">
        <f>SUM(C44+C46)</f>
        <v>0</v>
      </c>
      <c r="D43" s="18">
        <f>SUM(D44+D46)</f>
        <v>586.6</v>
      </c>
      <c r="E43" s="18">
        <f aca="true" t="shared" si="1" ref="E43:E49">SUM(C43+D43)</f>
        <v>586.6</v>
      </c>
      <c r="F43" s="6"/>
      <c r="G43" s="6"/>
      <c r="H43" s="6"/>
    </row>
    <row r="44" spans="1:8" ht="12.75">
      <c r="A44" s="17" t="s">
        <v>69</v>
      </c>
      <c r="B44" s="17" t="s">
        <v>70</v>
      </c>
      <c r="C44" s="18">
        <f>SUM(C45)</f>
        <v>0</v>
      </c>
      <c r="D44" s="19">
        <f>SUM(D45)</f>
        <v>448.7</v>
      </c>
      <c r="E44" s="18">
        <f t="shared" si="1"/>
        <v>448.7</v>
      </c>
      <c r="F44" s="25"/>
      <c r="G44" s="25"/>
      <c r="H44" s="25"/>
    </row>
    <row r="45" spans="1:8" ht="12.75">
      <c r="A45" s="17" t="s">
        <v>71</v>
      </c>
      <c r="B45" s="17" t="s">
        <v>72</v>
      </c>
      <c r="C45" s="18">
        <v>0</v>
      </c>
      <c r="D45" s="19">
        <v>448.7</v>
      </c>
      <c r="E45" s="18">
        <f t="shared" si="1"/>
        <v>448.7</v>
      </c>
      <c r="F45" s="25"/>
      <c r="G45" s="25"/>
      <c r="H45" s="25"/>
    </row>
    <row r="46" spans="1:8" ht="62.25" customHeight="1">
      <c r="A46" s="17" t="s">
        <v>73</v>
      </c>
      <c r="B46" s="17" t="s">
        <v>74</v>
      </c>
      <c r="C46" s="18">
        <f>SUM(C47)</f>
        <v>0</v>
      </c>
      <c r="D46" s="19">
        <f>SUM(D47)</f>
        <v>137.9</v>
      </c>
      <c r="E46" s="18">
        <f t="shared" si="1"/>
        <v>137.9</v>
      </c>
      <c r="F46" s="6"/>
      <c r="G46" s="6"/>
      <c r="H46" s="6"/>
    </row>
    <row r="47" spans="1:8" ht="62.25" customHeight="1">
      <c r="A47" s="17" t="s">
        <v>75</v>
      </c>
      <c r="B47" s="17" t="s">
        <v>76</v>
      </c>
      <c r="C47" s="18">
        <v>0</v>
      </c>
      <c r="D47" s="19">
        <v>137.9</v>
      </c>
      <c r="E47" s="18">
        <f t="shared" si="1"/>
        <v>137.9</v>
      </c>
      <c r="F47" s="6"/>
      <c r="G47" s="6"/>
      <c r="H47" s="6"/>
    </row>
    <row r="48" spans="1:8" ht="16.5" customHeight="1">
      <c r="A48" s="15" t="s">
        <v>77</v>
      </c>
      <c r="B48" s="15" t="s">
        <v>78</v>
      </c>
      <c r="C48" s="13">
        <f>SUM(C49+C53+C51+C55)</f>
        <v>2</v>
      </c>
      <c r="D48" s="13">
        <f>SUM(D55+D53)</f>
        <v>15</v>
      </c>
      <c r="E48" s="13">
        <f t="shared" si="1"/>
        <v>17</v>
      </c>
      <c r="F48" s="6"/>
      <c r="G48" s="6"/>
      <c r="H48" s="6"/>
    </row>
    <row r="49" spans="1:8" ht="1.5" customHeight="1" hidden="1">
      <c r="A49" s="17" t="s">
        <v>79</v>
      </c>
      <c r="B49" s="17" t="s">
        <v>80</v>
      </c>
      <c r="C49" s="18">
        <v>0</v>
      </c>
      <c r="D49" s="20">
        <f>SUM(D50)</f>
        <v>0</v>
      </c>
      <c r="E49" s="20">
        <f t="shared" si="1"/>
        <v>0</v>
      </c>
      <c r="F49" s="6"/>
      <c r="G49" s="6"/>
      <c r="H49" s="6"/>
    </row>
    <row r="50" spans="1:8" ht="63.75" customHeight="1" hidden="1">
      <c r="A50" s="17" t="s">
        <v>81</v>
      </c>
      <c r="B50" s="17" t="s">
        <v>82</v>
      </c>
      <c r="C50" s="18">
        <v>0</v>
      </c>
      <c r="D50" s="18">
        <v>0</v>
      </c>
      <c r="E50" s="20">
        <f aca="true" t="shared" si="2" ref="E50:E58">SUM(C50+D50)</f>
        <v>0</v>
      </c>
      <c r="F50" s="6"/>
      <c r="G50" s="6"/>
      <c r="H50" s="6"/>
    </row>
    <row r="51" spans="1:8" ht="1.5" customHeight="1" hidden="1">
      <c r="A51" s="17" t="s">
        <v>83</v>
      </c>
      <c r="B51" s="17" t="s">
        <v>84</v>
      </c>
      <c r="C51" s="18">
        <f>SUM(C52)</f>
        <v>0</v>
      </c>
      <c r="D51" s="20">
        <f>SUM(D52)</f>
        <v>0</v>
      </c>
      <c r="E51" s="20">
        <f t="shared" si="2"/>
        <v>0</v>
      </c>
      <c r="F51" s="6"/>
      <c r="G51" s="6"/>
      <c r="H51" s="6"/>
    </row>
    <row r="52" spans="1:8" ht="12.75" hidden="1">
      <c r="A52" s="17" t="s">
        <v>85</v>
      </c>
      <c r="B52" s="17" t="s">
        <v>86</v>
      </c>
      <c r="C52" s="18">
        <v>0</v>
      </c>
      <c r="D52" s="18">
        <v>0</v>
      </c>
      <c r="E52" s="20">
        <f t="shared" si="2"/>
        <v>0</v>
      </c>
      <c r="F52" s="6"/>
      <c r="G52" s="6"/>
      <c r="H52" s="6"/>
    </row>
    <row r="53" spans="1:8" ht="12.75">
      <c r="A53" s="17" t="s">
        <v>87</v>
      </c>
      <c r="B53" s="17" t="s">
        <v>88</v>
      </c>
      <c r="C53" s="18">
        <f>SUM(C54)</f>
        <v>0</v>
      </c>
      <c r="D53" s="19">
        <f>SUM(D54)</f>
        <v>1</v>
      </c>
      <c r="E53" s="20">
        <f t="shared" si="2"/>
        <v>1</v>
      </c>
      <c r="F53" s="6"/>
      <c r="G53" s="6"/>
      <c r="H53" s="6"/>
    </row>
    <row r="54" spans="1:8" ht="12.75">
      <c r="A54" s="17" t="s">
        <v>89</v>
      </c>
      <c r="B54" s="17" t="s">
        <v>90</v>
      </c>
      <c r="C54" s="18">
        <v>0</v>
      </c>
      <c r="D54" s="19">
        <v>1</v>
      </c>
      <c r="E54" s="20">
        <f t="shared" si="2"/>
        <v>1</v>
      </c>
      <c r="F54" s="6"/>
      <c r="G54" s="6"/>
      <c r="H54" s="6"/>
    </row>
    <row r="55" spans="1:8" ht="12.75">
      <c r="A55" s="17" t="s">
        <v>91</v>
      </c>
      <c r="B55" s="17" t="s">
        <v>92</v>
      </c>
      <c r="C55" s="18">
        <f>SUM(C56)</f>
        <v>2</v>
      </c>
      <c r="D55" s="18">
        <f>SUM(D56)</f>
        <v>14</v>
      </c>
      <c r="E55" s="18">
        <f>SUM(E56)</f>
        <v>16</v>
      </c>
      <c r="F55" s="6"/>
      <c r="G55" s="6"/>
      <c r="H55" s="6"/>
    </row>
    <row r="56" spans="1:8" ht="46.5" customHeight="1">
      <c r="A56" s="17" t="s">
        <v>93</v>
      </c>
      <c r="B56" s="17" t="s">
        <v>94</v>
      </c>
      <c r="C56" s="18">
        <v>2</v>
      </c>
      <c r="D56" s="18">
        <v>14</v>
      </c>
      <c r="E56" s="20">
        <f t="shared" si="2"/>
        <v>16</v>
      </c>
      <c r="F56" s="6"/>
      <c r="G56" s="6"/>
      <c r="H56" s="6"/>
    </row>
    <row r="57" spans="1:8" ht="15" customHeight="1">
      <c r="A57" s="15" t="s">
        <v>95</v>
      </c>
      <c r="B57" s="15" t="s">
        <v>96</v>
      </c>
      <c r="C57" s="13">
        <f>SUM(C58)</f>
        <v>8</v>
      </c>
      <c r="D57" s="14">
        <f>SUM(D58)</f>
        <v>0</v>
      </c>
      <c r="E57" s="14">
        <f t="shared" si="2"/>
        <v>8</v>
      </c>
      <c r="F57" s="6"/>
      <c r="G57" s="6"/>
      <c r="H57" s="6"/>
    </row>
    <row r="58" spans="1:8" ht="31.5" customHeight="1">
      <c r="A58" s="17" t="s">
        <v>97</v>
      </c>
      <c r="B58" s="17" t="s">
        <v>98</v>
      </c>
      <c r="C58" s="18">
        <v>8</v>
      </c>
      <c r="D58" s="20">
        <v>0</v>
      </c>
      <c r="E58" s="20">
        <f t="shared" si="2"/>
        <v>8</v>
      </c>
      <c r="F58" s="6"/>
      <c r="G58" s="6"/>
      <c r="H58" s="6"/>
    </row>
    <row r="59" spans="1:8" ht="15.75" customHeight="1">
      <c r="A59" s="12" t="s">
        <v>99</v>
      </c>
      <c r="B59" s="12" t="s">
        <v>100</v>
      </c>
      <c r="C59" s="13">
        <f>SUM(C60+C80+C82)</f>
        <v>-1335.9</v>
      </c>
      <c r="D59" s="13">
        <f>SUM(D60+D80+D82)</f>
        <v>33835.6</v>
      </c>
      <c r="E59" s="13">
        <f>SUM(E60+E80+E82)</f>
        <v>31503.7</v>
      </c>
      <c r="F59" s="6"/>
      <c r="G59" s="6"/>
      <c r="H59" s="6"/>
    </row>
    <row r="60" spans="1:8" ht="12.75">
      <c r="A60" s="17" t="s">
        <v>101</v>
      </c>
      <c r="B60" s="17" t="s">
        <v>102</v>
      </c>
      <c r="C60" s="18">
        <f>SUM(C64+C72)</f>
        <v>12.4</v>
      </c>
      <c r="D60" s="18">
        <f>SUM(D64+D72)</f>
        <v>33835.6</v>
      </c>
      <c r="E60" s="18">
        <f>SUM(E64+E72)</f>
        <v>32852</v>
      </c>
      <c r="F60" s="6"/>
      <c r="G60" s="6"/>
      <c r="H60" s="6"/>
    </row>
    <row r="61" spans="1:8" ht="12.75" hidden="1">
      <c r="A61" s="17" t="s">
        <v>103</v>
      </c>
      <c r="B61" s="17" t="s">
        <v>104</v>
      </c>
      <c r="C61" s="18">
        <f>C62</f>
        <v>0</v>
      </c>
      <c r="D61" s="23"/>
      <c r="E61" s="13">
        <f aca="true" t="shared" si="3" ref="E61:E72">SUM(C61+D61)</f>
        <v>0</v>
      </c>
      <c r="F61" s="6"/>
      <c r="G61" s="6"/>
      <c r="H61" s="6"/>
    </row>
    <row r="62" spans="1:8" ht="12.75" hidden="1">
      <c r="A62" s="17" t="s">
        <v>105</v>
      </c>
      <c r="B62" s="17" t="s">
        <v>106</v>
      </c>
      <c r="C62" s="18">
        <f>C63</f>
        <v>0</v>
      </c>
      <c r="D62" s="23"/>
      <c r="E62" s="13">
        <f t="shared" si="3"/>
        <v>0</v>
      </c>
      <c r="F62" s="6"/>
      <c r="G62" s="6"/>
      <c r="H62" s="6"/>
    </row>
    <row r="63" spans="1:8" ht="12.75" hidden="1">
      <c r="A63" s="17" t="s">
        <v>107</v>
      </c>
      <c r="B63" s="17" t="s">
        <v>108</v>
      </c>
      <c r="C63" s="18">
        <v>0</v>
      </c>
      <c r="D63" s="23"/>
      <c r="E63" s="13">
        <f t="shared" si="3"/>
        <v>0</v>
      </c>
      <c r="F63" s="6"/>
      <c r="G63" s="6"/>
      <c r="H63" s="6"/>
    </row>
    <row r="64" spans="1:8" ht="12.75">
      <c r="A64" s="17" t="s">
        <v>109</v>
      </c>
      <c r="B64" s="17" t="s">
        <v>110</v>
      </c>
      <c r="C64" s="18">
        <f>SUM(C71)</f>
        <v>0</v>
      </c>
      <c r="D64" s="18">
        <f>SUM(D71+D69)</f>
        <v>33835.6</v>
      </c>
      <c r="E64" s="18">
        <f>SUM(E71)</f>
        <v>32839.6</v>
      </c>
      <c r="F64" s="6"/>
      <c r="G64" s="6"/>
      <c r="H64" s="6"/>
    </row>
    <row r="65" spans="1:8" ht="12.75" hidden="1">
      <c r="A65" s="26" t="s">
        <v>111</v>
      </c>
      <c r="B65" s="26" t="s">
        <v>112</v>
      </c>
      <c r="C65" s="18">
        <v>0</v>
      </c>
      <c r="D65" s="23"/>
      <c r="E65" s="13">
        <f t="shared" si="3"/>
        <v>0</v>
      </c>
      <c r="F65" s="6"/>
      <c r="G65" s="6"/>
      <c r="H65" s="6"/>
    </row>
    <row r="66" spans="1:8" ht="12.75" hidden="1">
      <c r="A66" s="26" t="s">
        <v>113</v>
      </c>
      <c r="B66" s="26" t="s">
        <v>114</v>
      </c>
      <c r="C66" s="18">
        <v>0</v>
      </c>
      <c r="D66" s="23"/>
      <c r="E66" s="13">
        <f t="shared" si="3"/>
        <v>0</v>
      </c>
      <c r="F66" s="6"/>
      <c r="G66" s="6"/>
      <c r="H66" s="6"/>
    </row>
    <row r="67" spans="1:8" ht="12.75" hidden="1">
      <c r="A67" s="26" t="s">
        <v>103</v>
      </c>
      <c r="B67" s="26" t="s">
        <v>104</v>
      </c>
      <c r="C67" s="18">
        <f>SUM(C68)</f>
        <v>0</v>
      </c>
      <c r="D67" s="19">
        <f>SUM(D68)</f>
        <v>0</v>
      </c>
      <c r="E67" s="13">
        <f t="shared" si="3"/>
        <v>0</v>
      </c>
      <c r="F67" s="6"/>
      <c r="G67" s="6"/>
      <c r="H67" s="6"/>
    </row>
    <row r="68" spans="1:8" ht="12.75" hidden="1">
      <c r="A68" s="26" t="s">
        <v>115</v>
      </c>
      <c r="B68" s="26" t="s">
        <v>116</v>
      </c>
      <c r="C68" s="18">
        <v>0</v>
      </c>
      <c r="D68" s="19">
        <v>0</v>
      </c>
      <c r="E68" s="13">
        <f t="shared" si="3"/>
        <v>0</v>
      </c>
      <c r="F68" s="6"/>
      <c r="G68" s="6"/>
      <c r="H68" s="6"/>
    </row>
    <row r="69" spans="1:8" ht="30.75" customHeight="1">
      <c r="A69" s="17" t="s">
        <v>117</v>
      </c>
      <c r="B69" s="27" t="s">
        <v>118</v>
      </c>
      <c r="C69" s="18">
        <v>0</v>
      </c>
      <c r="D69" s="20">
        <v>996</v>
      </c>
      <c r="E69" s="18">
        <f>SUM(C69+D69)</f>
        <v>996</v>
      </c>
      <c r="F69" s="6"/>
      <c r="G69" s="6"/>
      <c r="H69" s="6"/>
    </row>
    <row r="70" spans="1:8" ht="3.75" customHeight="1" hidden="1">
      <c r="A70" s="17" t="s">
        <v>119</v>
      </c>
      <c r="B70" s="27" t="s">
        <v>120</v>
      </c>
      <c r="C70" s="18">
        <v>0</v>
      </c>
      <c r="D70" s="18">
        <v>0</v>
      </c>
      <c r="E70" s="18">
        <f t="shared" si="3"/>
        <v>0</v>
      </c>
      <c r="F70" s="6"/>
      <c r="G70" s="6"/>
      <c r="H70" s="6"/>
    </row>
    <row r="71" spans="1:8" ht="16.5" customHeight="1">
      <c r="A71" s="26" t="s">
        <v>121</v>
      </c>
      <c r="B71" s="26" t="s">
        <v>114</v>
      </c>
      <c r="C71" s="18">
        <v>0</v>
      </c>
      <c r="D71" s="20">
        <v>32839.6</v>
      </c>
      <c r="E71" s="18">
        <f t="shared" si="3"/>
        <v>32839.6</v>
      </c>
      <c r="F71" s="6"/>
      <c r="G71" s="6"/>
      <c r="H71" s="6"/>
    </row>
    <row r="72" spans="1:8" ht="12.75">
      <c r="A72" s="26" t="s">
        <v>122</v>
      </c>
      <c r="B72" s="17" t="s">
        <v>123</v>
      </c>
      <c r="C72" s="18">
        <v>12.4</v>
      </c>
      <c r="D72" s="23"/>
      <c r="E72" s="18">
        <f t="shared" si="3"/>
        <v>12.4</v>
      </c>
      <c r="F72" s="6"/>
      <c r="G72" s="6"/>
      <c r="H72" s="6"/>
    </row>
    <row r="73" spans="1:8" ht="12.75">
      <c r="A73" s="26" t="s">
        <v>124</v>
      </c>
      <c r="B73" s="26" t="s">
        <v>125</v>
      </c>
      <c r="C73" s="18">
        <v>12.4</v>
      </c>
      <c r="D73" s="23"/>
      <c r="E73" s="20">
        <f>SUM(C73+D73)</f>
        <v>12.4</v>
      </c>
      <c r="F73" s="6"/>
      <c r="G73" s="6"/>
      <c r="H73" s="6"/>
    </row>
    <row r="74" spans="1:8" ht="0.75" customHeight="1">
      <c r="A74" s="26" t="s">
        <v>126</v>
      </c>
      <c r="B74" s="7" t="s">
        <v>127</v>
      </c>
      <c r="C74" s="18">
        <f>SUM(C75)</f>
        <v>0</v>
      </c>
      <c r="D74" s="18">
        <f>SUM(D75)</f>
        <v>0</v>
      </c>
      <c r="E74" s="20">
        <f aca="true" t="shared" si="4" ref="E74:E83">SUM(C74+D74)</f>
        <v>0</v>
      </c>
      <c r="F74" s="6"/>
      <c r="G74" s="6"/>
      <c r="H74" s="6"/>
    </row>
    <row r="75" spans="1:8" ht="12.75" hidden="1">
      <c r="A75" s="26" t="s">
        <v>128</v>
      </c>
      <c r="B75" s="7" t="s">
        <v>129</v>
      </c>
      <c r="C75" s="18">
        <v>0</v>
      </c>
      <c r="D75" s="18">
        <v>0</v>
      </c>
      <c r="E75" s="20">
        <f t="shared" si="4"/>
        <v>0</v>
      </c>
      <c r="F75" s="6"/>
      <c r="G75" s="6"/>
      <c r="H75" s="6"/>
    </row>
    <row r="76" spans="1:8" ht="12.75" hidden="1">
      <c r="A76" s="26"/>
      <c r="B76" s="7"/>
      <c r="C76" s="18"/>
      <c r="D76" s="18"/>
      <c r="E76" s="20"/>
      <c r="F76" s="6"/>
      <c r="G76" s="6"/>
      <c r="H76" s="6"/>
    </row>
    <row r="77" spans="1:8" ht="12.75" hidden="1">
      <c r="A77" s="26"/>
      <c r="B77" s="7"/>
      <c r="C77" s="18"/>
      <c r="D77" s="18"/>
      <c r="E77" s="20">
        <f t="shared" si="4"/>
        <v>0</v>
      </c>
      <c r="F77" s="6"/>
      <c r="G77" s="6"/>
      <c r="H77" s="6"/>
    </row>
    <row r="78" spans="1:8" ht="12.75" hidden="1">
      <c r="A78" s="26"/>
      <c r="B78" s="7"/>
      <c r="C78" s="18"/>
      <c r="D78" s="18"/>
      <c r="E78" s="20">
        <f t="shared" si="4"/>
        <v>0</v>
      </c>
      <c r="F78" s="6"/>
      <c r="G78" s="6"/>
      <c r="H78" s="6"/>
    </row>
    <row r="79" spans="1:8" ht="12.75" hidden="1">
      <c r="A79" s="26"/>
      <c r="B79" s="7"/>
      <c r="C79" s="18"/>
      <c r="D79" s="18"/>
      <c r="E79" s="20">
        <f t="shared" si="4"/>
        <v>0</v>
      </c>
      <c r="F79" s="6"/>
      <c r="G79" s="6"/>
      <c r="H79" s="6"/>
    </row>
    <row r="80" spans="1:8" ht="79.5" customHeight="1">
      <c r="A80" s="26" t="s">
        <v>130</v>
      </c>
      <c r="B80" s="7" t="s">
        <v>131</v>
      </c>
      <c r="C80" s="18">
        <f>SUM(C81)</f>
        <v>36.9</v>
      </c>
      <c r="D80" s="18">
        <f>SUM(D81)</f>
        <v>0</v>
      </c>
      <c r="E80" s="20">
        <f t="shared" si="4"/>
        <v>36.9</v>
      </c>
      <c r="F80" s="6"/>
      <c r="G80" s="6"/>
      <c r="H80" s="6"/>
    </row>
    <row r="81" spans="1:8" ht="79.5" customHeight="1">
      <c r="A81" s="26" t="s">
        <v>132</v>
      </c>
      <c r="B81" s="7" t="s">
        <v>133</v>
      </c>
      <c r="C81" s="18">
        <v>36.9</v>
      </c>
      <c r="D81" s="18">
        <v>0</v>
      </c>
      <c r="E81" s="20">
        <f t="shared" si="4"/>
        <v>36.9</v>
      </c>
      <c r="F81" s="6"/>
      <c r="G81" s="6"/>
      <c r="H81" s="6"/>
    </row>
    <row r="82" spans="1:8" ht="12.75">
      <c r="A82" s="26" t="s">
        <v>134</v>
      </c>
      <c r="B82" s="17" t="s">
        <v>135</v>
      </c>
      <c r="C82" s="18">
        <f>SUM(C83)</f>
        <v>-1385.2</v>
      </c>
      <c r="D82" s="18">
        <f>SUM(D83)</f>
        <v>0</v>
      </c>
      <c r="E82" s="20">
        <f t="shared" si="4"/>
        <v>-1385.2</v>
      </c>
      <c r="F82" s="6"/>
      <c r="G82" s="6"/>
      <c r="H82" s="6"/>
    </row>
    <row r="83" spans="1:8" ht="12.75">
      <c r="A83" s="26" t="s">
        <v>136</v>
      </c>
      <c r="B83" s="28" t="s">
        <v>137</v>
      </c>
      <c r="C83" s="18">
        <v>-1385.2</v>
      </c>
      <c r="D83" s="20">
        <v>0</v>
      </c>
      <c r="E83" s="20">
        <f t="shared" si="4"/>
        <v>-1385.2</v>
      </c>
      <c r="F83" s="6"/>
      <c r="G83" s="6"/>
      <c r="H83" s="6"/>
    </row>
    <row r="84" spans="1:8" ht="15.75" customHeight="1">
      <c r="A84" s="26"/>
      <c r="B84" s="26"/>
      <c r="C84" s="29"/>
      <c r="D84" s="6"/>
      <c r="E84" s="6"/>
      <c r="F84" s="6"/>
      <c r="G84" s="6"/>
      <c r="H84" s="6"/>
    </row>
    <row r="85" spans="1:8" ht="14.25" customHeight="1">
      <c r="A85" s="30"/>
      <c r="B85" s="30"/>
      <c r="C85" s="30"/>
      <c r="D85" s="6"/>
      <c r="E85" s="6"/>
      <c r="F85" s="6"/>
      <c r="G85" s="6"/>
      <c r="H85" s="6"/>
    </row>
    <row r="86" spans="1:8" ht="15.75" customHeight="1">
      <c r="A86" s="31" t="s">
        <v>138</v>
      </c>
      <c r="B86" s="31"/>
      <c r="C86" s="32"/>
      <c r="D86" s="32"/>
      <c r="E86" s="32"/>
      <c r="F86" s="32"/>
      <c r="G86" s="32"/>
      <c r="H86" s="5"/>
    </row>
    <row r="87" spans="1:8" ht="21" customHeight="1">
      <c r="A87" s="33" t="s">
        <v>2</v>
      </c>
      <c r="B87" s="33"/>
      <c r="C87" s="33"/>
      <c r="D87" s="33"/>
      <c r="E87" s="33"/>
      <c r="F87" s="33"/>
      <c r="G87" s="33"/>
      <c r="H87" s="33"/>
    </row>
    <row r="88" spans="1:8" ht="18.75" customHeight="1">
      <c r="A88" s="34" t="s">
        <v>139</v>
      </c>
      <c r="B88" s="34"/>
      <c r="C88" s="34"/>
      <c r="D88" s="34"/>
      <c r="E88" s="34"/>
      <c r="F88" s="25"/>
      <c r="G88" s="25"/>
      <c r="H88" s="5"/>
    </row>
  </sheetData>
  <sheetProtection selectLockedCells="1" selectUnlockedCells="1"/>
  <mergeCells count="16">
    <mergeCell ref="B1:E1"/>
    <mergeCell ref="A2:E2"/>
    <mergeCell ref="A3:E3"/>
    <mergeCell ref="A4:E4"/>
    <mergeCell ref="A5:E5"/>
    <mergeCell ref="B7:E7"/>
    <mergeCell ref="A8:E8"/>
    <mergeCell ref="A9:E9"/>
    <mergeCell ref="A10:E10"/>
    <mergeCell ref="A11:E11"/>
    <mergeCell ref="A13:E13"/>
    <mergeCell ref="B14:E14"/>
    <mergeCell ref="A16:B16"/>
    <mergeCell ref="A86:B86"/>
    <mergeCell ref="A87:H87"/>
    <mergeCell ref="A88:E88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J183"/>
  <sheetViews>
    <sheetView workbookViewId="0" topLeftCell="A38">
      <selection activeCell="M49" sqref="M49"/>
    </sheetView>
  </sheetViews>
  <sheetFormatPr defaultColWidth="9.00390625" defaultRowHeight="12.75"/>
  <cols>
    <col min="1" max="1" width="3.875" style="35" customWidth="1"/>
    <col min="2" max="2" width="59.375" style="35" customWidth="1"/>
    <col min="3" max="3" width="5.00390625" style="35" customWidth="1"/>
    <col min="4" max="4" width="4.00390625" style="35" customWidth="1"/>
    <col min="5" max="8" width="0" style="35" hidden="1" customWidth="1"/>
    <col min="9" max="9" width="11.625" style="35" customWidth="1"/>
    <col min="10" max="10" width="9.25390625" style="35" customWidth="1"/>
    <col min="11" max="16384" width="9.125" style="35" customWidth="1"/>
  </cols>
  <sheetData>
    <row r="1" spans="1:9" ht="18.75" customHeight="1">
      <c r="A1" s="36"/>
      <c r="B1" s="37" t="s">
        <v>5</v>
      </c>
      <c r="C1" s="37"/>
      <c r="D1" s="37"/>
      <c r="E1" s="37"/>
      <c r="F1" s="37"/>
      <c r="G1" s="37"/>
      <c r="H1" s="37"/>
      <c r="I1" s="37"/>
    </row>
    <row r="2" spans="1:9" ht="12.75" customHeight="1">
      <c r="A2" s="36"/>
      <c r="B2" s="37" t="s">
        <v>1</v>
      </c>
      <c r="C2" s="37"/>
      <c r="D2" s="37"/>
      <c r="E2" s="37"/>
      <c r="F2" s="37"/>
      <c r="G2" s="37"/>
      <c r="H2" s="37"/>
      <c r="I2" s="37"/>
    </row>
    <row r="3" spans="1:9" ht="12.75" customHeight="1">
      <c r="A3" s="36"/>
      <c r="B3" s="37" t="s">
        <v>2</v>
      </c>
      <c r="C3" s="37"/>
      <c r="D3" s="37"/>
      <c r="E3" s="37"/>
      <c r="F3" s="37"/>
      <c r="G3" s="37"/>
      <c r="H3" s="37"/>
      <c r="I3" s="37"/>
    </row>
    <row r="4" spans="1:9" ht="12.75" customHeight="1">
      <c r="A4" s="36"/>
      <c r="B4" s="37" t="s">
        <v>140</v>
      </c>
      <c r="C4" s="37"/>
      <c r="D4" s="37"/>
      <c r="E4" s="37"/>
      <c r="F4" s="37"/>
      <c r="G4" s="37"/>
      <c r="H4" s="37"/>
      <c r="I4" s="37"/>
    </row>
    <row r="5" spans="1:9" ht="18.75" customHeight="1">
      <c r="A5" s="36"/>
      <c r="B5" s="37" t="s">
        <v>4</v>
      </c>
      <c r="C5" s="37"/>
      <c r="D5" s="37"/>
      <c r="E5" s="37"/>
      <c r="F5" s="37"/>
      <c r="G5" s="37"/>
      <c r="H5" s="37"/>
      <c r="I5" s="37"/>
    </row>
    <row r="6" ht="10.5" customHeight="1"/>
    <row r="7" spans="1:9" ht="16.5" customHeight="1">
      <c r="A7" s="36"/>
      <c r="B7" s="37" t="s">
        <v>141</v>
      </c>
      <c r="C7" s="37"/>
      <c r="D7" s="37"/>
      <c r="E7" s="37"/>
      <c r="F7" s="37"/>
      <c r="G7" s="37"/>
      <c r="H7" s="37"/>
      <c r="I7" s="37"/>
    </row>
    <row r="8" spans="1:9" ht="12.75" customHeight="1">
      <c r="A8" s="36"/>
      <c r="B8" s="37" t="s">
        <v>1</v>
      </c>
      <c r="C8" s="37"/>
      <c r="D8" s="37"/>
      <c r="E8" s="37"/>
      <c r="F8" s="37"/>
      <c r="G8" s="37"/>
      <c r="H8" s="37"/>
      <c r="I8" s="37"/>
    </row>
    <row r="9" spans="1:9" ht="12.75" customHeight="1">
      <c r="A9" s="36"/>
      <c r="B9" s="37" t="s">
        <v>2</v>
      </c>
      <c r="C9" s="37"/>
      <c r="D9" s="37"/>
      <c r="E9" s="37"/>
      <c r="F9" s="37"/>
      <c r="G9" s="37"/>
      <c r="H9" s="37"/>
      <c r="I9" s="37"/>
    </row>
    <row r="10" spans="1:9" ht="12.75" customHeight="1">
      <c r="A10" s="36"/>
      <c r="B10" s="37" t="s">
        <v>140</v>
      </c>
      <c r="C10" s="37"/>
      <c r="D10" s="37"/>
      <c r="E10" s="37"/>
      <c r="F10" s="37"/>
      <c r="G10" s="37"/>
      <c r="H10" s="37"/>
      <c r="I10" s="37"/>
    </row>
    <row r="11" spans="1:9" ht="18" customHeight="1">
      <c r="A11" s="36"/>
      <c r="B11" s="37" t="s">
        <v>6</v>
      </c>
      <c r="C11" s="37"/>
      <c r="D11" s="37"/>
      <c r="E11" s="37"/>
      <c r="F11" s="37"/>
      <c r="G11" s="37"/>
      <c r="H11" s="37"/>
      <c r="I11" s="37"/>
    </row>
    <row r="12" spans="6:7" ht="13.5" customHeight="1">
      <c r="F12" s="38"/>
      <c r="G12" s="39"/>
    </row>
    <row r="13" spans="1:9" s="41" customFormat="1" ht="33" customHeight="1">
      <c r="A13" s="40" t="s">
        <v>142</v>
      </c>
      <c r="B13" s="40"/>
      <c r="C13" s="40"/>
      <c r="D13" s="40"/>
      <c r="E13" s="40"/>
      <c r="F13" s="40"/>
      <c r="G13" s="40"/>
      <c r="H13" s="40"/>
      <c r="I13" s="40"/>
    </row>
    <row r="14" spans="1:9" s="41" customFormat="1" ht="9.75" customHeight="1">
      <c r="A14" s="42"/>
      <c r="B14" s="42"/>
      <c r="C14" s="42"/>
      <c r="D14" s="42"/>
      <c r="E14" s="42"/>
      <c r="F14" s="42"/>
      <c r="G14" s="42"/>
      <c r="H14" s="42"/>
      <c r="I14" s="42"/>
    </row>
    <row r="15" spans="1:9" s="1" customFormat="1" ht="12" customHeight="1">
      <c r="A15" s="36"/>
      <c r="B15" s="36"/>
      <c r="C15" s="36"/>
      <c r="D15" s="43" t="s">
        <v>8</v>
      </c>
      <c r="E15" s="43"/>
      <c r="F15" s="43"/>
      <c r="G15" s="43"/>
      <c r="H15" s="43"/>
      <c r="I15" s="43"/>
    </row>
    <row r="16" spans="1:9" s="45" customFormat="1" ht="30" customHeight="1">
      <c r="A16" s="44" t="s">
        <v>143</v>
      </c>
      <c r="B16" s="44" t="s">
        <v>144</v>
      </c>
      <c r="C16" s="44" t="s">
        <v>145</v>
      </c>
      <c r="D16" s="44" t="s">
        <v>146</v>
      </c>
      <c r="E16" s="44" t="s">
        <v>12</v>
      </c>
      <c r="F16" s="44" t="s">
        <v>147</v>
      </c>
      <c r="G16" s="44" t="s">
        <v>148</v>
      </c>
      <c r="H16" s="44" t="s">
        <v>149</v>
      </c>
      <c r="I16" s="44" t="s">
        <v>12</v>
      </c>
    </row>
    <row r="17" spans="1:9" s="48" customFormat="1" ht="15" customHeight="1">
      <c r="A17" s="12"/>
      <c r="B17" s="12" t="s">
        <v>150</v>
      </c>
      <c r="C17" s="46"/>
      <c r="D17" s="46"/>
      <c r="E17" s="13">
        <f>SUM(E19+E26+E32+E36+E41+E43+E45+E47+E49)</f>
        <v>180491.2</v>
      </c>
      <c r="F17" s="47">
        <f>SUM(G17+H17)</f>
        <v>34828.299999999996</v>
      </c>
      <c r="G17" s="47">
        <f>SUM(G19+G26+G36+G41+G43+G45+G32+G47+G49)</f>
        <v>992.7</v>
      </c>
      <c r="H17" s="47">
        <f>SUM(H19+H26+H36+H41+H43+H45+H32+H47)</f>
        <v>33835.6</v>
      </c>
      <c r="I17" s="47">
        <f>SUM(E17+F17)</f>
        <v>215319.5</v>
      </c>
    </row>
    <row r="18" spans="1:9" s="48" customFormat="1" ht="16.5" customHeight="1">
      <c r="A18" s="12"/>
      <c r="B18" s="26" t="s">
        <v>151</v>
      </c>
      <c r="C18" s="46"/>
      <c r="D18" s="46"/>
      <c r="E18" s="13"/>
      <c r="F18" s="49"/>
      <c r="G18" s="49"/>
      <c r="H18" s="49"/>
      <c r="I18" s="47"/>
    </row>
    <row r="19" spans="1:10" s="48" customFormat="1" ht="18.75" customHeight="1">
      <c r="A19" s="12" t="s">
        <v>152</v>
      </c>
      <c r="B19" s="12" t="s">
        <v>153</v>
      </c>
      <c r="C19" s="50" t="s">
        <v>154</v>
      </c>
      <c r="D19" s="50"/>
      <c r="E19" s="13">
        <f>E20+E22+E25+E23+E24+E21</f>
        <v>47145.600000000006</v>
      </c>
      <c r="F19" s="51">
        <f aca="true" t="shared" si="0" ref="F19:F46">SUM(G19+H19)</f>
        <v>391.1</v>
      </c>
      <c r="G19" s="47">
        <f>SUM(G20:G25)</f>
        <v>391.1</v>
      </c>
      <c r="H19" s="49"/>
      <c r="I19" s="47">
        <f aca="true" t="shared" si="1" ref="I19:I50">SUM(E19+F19)</f>
        <v>47536.700000000004</v>
      </c>
      <c r="J19" s="52"/>
    </row>
    <row r="20" spans="1:10" s="36" customFormat="1" ht="30.75" customHeight="1">
      <c r="A20" s="26"/>
      <c r="B20" s="26" t="s">
        <v>155</v>
      </c>
      <c r="C20" s="53" t="s">
        <v>154</v>
      </c>
      <c r="D20" s="53" t="s">
        <v>156</v>
      </c>
      <c r="E20" s="18">
        <v>1198.5</v>
      </c>
      <c r="F20" s="49">
        <f t="shared" si="0"/>
        <v>0</v>
      </c>
      <c r="G20" s="54">
        <v>0</v>
      </c>
      <c r="H20" s="49"/>
      <c r="I20" s="54">
        <f t="shared" si="1"/>
        <v>1198.5</v>
      </c>
      <c r="J20" s="52"/>
    </row>
    <row r="21" spans="1:10" s="36" customFormat="1" ht="49.5" customHeight="1">
      <c r="A21" s="26"/>
      <c r="B21" s="26" t="s">
        <v>157</v>
      </c>
      <c r="C21" s="53" t="s">
        <v>154</v>
      </c>
      <c r="D21" s="53" t="s">
        <v>158</v>
      </c>
      <c r="E21" s="18">
        <v>200</v>
      </c>
      <c r="F21" s="49">
        <f>SUM(G21+H21)</f>
        <v>0</v>
      </c>
      <c r="G21" s="54"/>
      <c r="H21" s="49"/>
      <c r="I21" s="54">
        <f>SUM(E21+F21)</f>
        <v>200</v>
      </c>
      <c r="J21" s="52"/>
    </row>
    <row r="22" spans="1:10" s="36" customFormat="1" ht="49.5" customHeight="1">
      <c r="A22" s="26"/>
      <c r="B22" s="26" t="s">
        <v>159</v>
      </c>
      <c r="C22" s="53" t="s">
        <v>154</v>
      </c>
      <c r="D22" s="53" t="s">
        <v>160</v>
      </c>
      <c r="E22" s="18">
        <v>17485.4</v>
      </c>
      <c r="F22" s="49">
        <f t="shared" si="0"/>
        <v>0</v>
      </c>
      <c r="G22" s="54">
        <v>0</v>
      </c>
      <c r="H22" s="49"/>
      <c r="I22" s="54">
        <f t="shared" si="1"/>
        <v>17485.4</v>
      </c>
      <c r="J22" s="52"/>
    </row>
    <row r="23" spans="1:10" s="36" customFormat="1" ht="46.5" customHeight="1">
      <c r="A23" s="26"/>
      <c r="B23" s="26" t="s">
        <v>161</v>
      </c>
      <c r="C23" s="53" t="s">
        <v>154</v>
      </c>
      <c r="D23" s="53" t="s">
        <v>162</v>
      </c>
      <c r="E23" s="18">
        <v>845.5</v>
      </c>
      <c r="F23" s="49">
        <f t="shared" si="0"/>
        <v>0</v>
      </c>
      <c r="G23" s="54"/>
      <c r="H23" s="49"/>
      <c r="I23" s="54">
        <f t="shared" si="1"/>
        <v>845.5</v>
      </c>
      <c r="J23" s="52"/>
    </row>
    <row r="24" spans="1:10" s="36" customFormat="1" ht="17.25" customHeight="1">
      <c r="A24" s="26"/>
      <c r="B24" s="55" t="s">
        <v>163</v>
      </c>
      <c r="C24" s="53" t="s">
        <v>154</v>
      </c>
      <c r="D24" s="53" t="s">
        <v>164</v>
      </c>
      <c r="E24" s="18">
        <v>500</v>
      </c>
      <c r="F24" s="54">
        <f t="shared" si="0"/>
        <v>0</v>
      </c>
      <c r="G24" s="54">
        <v>0</v>
      </c>
      <c r="H24" s="49"/>
      <c r="I24" s="54">
        <f t="shared" si="1"/>
        <v>500</v>
      </c>
      <c r="J24" s="52"/>
    </row>
    <row r="25" spans="1:10" s="48" customFormat="1" ht="15.75" customHeight="1">
      <c r="A25" s="12"/>
      <c r="B25" s="26" t="s">
        <v>165</v>
      </c>
      <c r="C25" s="53" t="s">
        <v>154</v>
      </c>
      <c r="D25" s="53" t="s">
        <v>166</v>
      </c>
      <c r="E25" s="18">
        <v>26916.2</v>
      </c>
      <c r="F25" s="18">
        <f>SUM(G25:H25)</f>
        <v>391.1</v>
      </c>
      <c r="G25" s="18">
        <v>391.1</v>
      </c>
      <c r="H25" s="18">
        <v>0</v>
      </c>
      <c r="I25" s="54">
        <f t="shared" si="1"/>
        <v>27307.3</v>
      </c>
      <c r="J25" s="52"/>
    </row>
    <row r="26" spans="1:10" s="36" customFormat="1" ht="29.25" customHeight="1">
      <c r="A26" s="12" t="s">
        <v>167</v>
      </c>
      <c r="B26" s="12" t="s">
        <v>168</v>
      </c>
      <c r="C26" s="50" t="s">
        <v>158</v>
      </c>
      <c r="D26" s="50"/>
      <c r="E26" s="13">
        <f>SUM(E27:E29)</f>
        <v>3248.4</v>
      </c>
      <c r="F26" s="51">
        <f t="shared" si="0"/>
        <v>500</v>
      </c>
      <c r="G26" s="47">
        <f>SUM(G27:G29)</f>
        <v>500</v>
      </c>
      <c r="H26" s="49"/>
      <c r="I26" s="47">
        <f t="shared" si="1"/>
        <v>3748.4</v>
      </c>
      <c r="J26" s="52"/>
    </row>
    <row r="27" spans="1:10" s="36" customFormat="1" ht="32.25" customHeight="1">
      <c r="A27" s="12"/>
      <c r="B27" s="26" t="s">
        <v>169</v>
      </c>
      <c r="C27" s="53" t="s">
        <v>158</v>
      </c>
      <c r="D27" s="53" t="s">
        <v>170</v>
      </c>
      <c r="E27" s="18">
        <v>2698.4</v>
      </c>
      <c r="F27" s="49">
        <f t="shared" si="0"/>
        <v>0</v>
      </c>
      <c r="G27" s="54">
        <v>0</v>
      </c>
      <c r="H27" s="49"/>
      <c r="I27" s="54">
        <f t="shared" si="1"/>
        <v>2698.4</v>
      </c>
      <c r="J27" s="52"/>
    </row>
    <row r="28" spans="1:10" s="36" customFormat="1" ht="15" customHeight="1">
      <c r="A28" s="12"/>
      <c r="B28" s="26" t="s">
        <v>171</v>
      </c>
      <c r="C28" s="53" t="s">
        <v>158</v>
      </c>
      <c r="D28" s="53" t="s">
        <v>172</v>
      </c>
      <c r="E28" s="18">
        <v>100</v>
      </c>
      <c r="F28" s="54">
        <f>SUM(G28)</f>
        <v>0</v>
      </c>
      <c r="G28" s="54">
        <v>0</v>
      </c>
      <c r="H28" s="49"/>
      <c r="I28" s="54">
        <f t="shared" si="1"/>
        <v>100</v>
      </c>
      <c r="J28" s="52"/>
    </row>
    <row r="29" spans="1:10" s="36" customFormat="1" ht="31.5" customHeight="1">
      <c r="A29" s="26"/>
      <c r="B29" s="26" t="s">
        <v>173</v>
      </c>
      <c r="C29" s="53" t="s">
        <v>158</v>
      </c>
      <c r="D29" s="53" t="s">
        <v>174</v>
      </c>
      <c r="E29" s="18">
        <v>450</v>
      </c>
      <c r="F29" s="49">
        <f t="shared" si="0"/>
        <v>500</v>
      </c>
      <c r="G29" s="54">
        <v>500</v>
      </c>
      <c r="H29" s="49"/>
      <c r="I29" s="54">
        <f t="shared" si="1"/>
        <v>950</v>
      </c>
      <c r="J29" s="52"/>
    </row>
    <row r="30" spans="1:10" s="36" customFormat="1" ht="15.75" customHeight="1" hidden="1">
      <c r="A30" s="26"/>
      <c r="B30" s="12" t="s">
        <v>175</v>
      </c>
      <c r="C30" s="50" t="s">
        <v>160</v>
      </c>
      <c r="D30" s="50"/>
      <c r="E30" s="18">
        <f>SUM(E31)</f>
        <v>0</v>
      </c>
      <c r="F30" s="49">
        <f t="shared" si="0"/>
        <v>0</v>
      </c>
      <c r="G30" s="54">
        <v>0</v>
      </c>
      <c r="H30" s="49"/>
      <c r="I30" s="47">
        <f t="shared" si="1"/>
        <v>0</v>
      </c>
      <c r="J30" s="52"/>
    </row>
    <row r="31" spans="1:10" s="36" customFormat="1" ht="15.75" customHeight="1" hidden="1">
      <c r="A31" s="26"/>
      <c r="B31" s="26" t="s">
        <v>176</v>
      </c>
      <c r="C31" s="53" t="s">
        <v>160</v>
      </c>
      <c r="D31" s="53" t="s">
        <v>177</v>
      </c>
      <c r="E31" s="18">
        <v>0</v>
      </c>
      <c r="F31" s="49">
        <f t="shared" si="0"/>
        <v>0</v>
      </c>
      <c r="G31" s="54">
        <v>0</v>
      </c>
      <c r="H31" s="49"/>
      <c r="I31" s="47">
        <f t="shared" si="1"/>
        <v>0</v>
      </c>
      <c r="J31" s="52"/>
    </row>
    <row r="32" spans="1:10" s="36" customFormat="1" ht="15.75" customHeight="1">
      <c r="A32" s="12" t="s">
        <v>178</v>
      </c>
      <c r="B32" s="12" t="s">
        <v>175</v>
      </c>
      <c r="C32" s="50" t="s">
        <v>160</v>
      </c>
      <c r="D32" s="50"/>
      <c r="E32" s="13">
        <f>SUM(E33:E35)</f>
        <v>28180.4</v>
      </c>
      <c r="F32" s="13">
        <f>SUM(F33:F35)</f>
        <v>21397</v>
      </c>
      <c r="G32" s="13">
        <f>SUM(G33:G35)</f>
        <v>-1357.5</v>
      </c>
      <c r="H32" s="13">
        <f>SUM(H33:H35)</f>
        <v>22754.5</v>
      </c>
      <c r="I32" s="13">
        <f>SUM(I33:I35)</f>
        <v>49577.4</v>
      </c>
      <c r="J32" s="52"/>
    </row>
    <row r="33" spans="1:10" s="36" customFormat="1" ht="15.75" customHeight="1">
      <c r="A33" s="12"/>
      <c r="B33" s="26" t="s">
        <v>179</v>
      </c>
      <c r="C33" s="53" t="s">
        <v>160</v>
      </c>
      <c r="D33" s="53" t="s">
        <v>180</v>
      </c>
      <c r="E33" s="18">
        <v>1000</v>
      </c>
      <c r="F33" s="18">
        <f>SUM(G33:H33)</f>
        <v>0</v>
      </c>
      <c r="G33" s="18">
        <v>0</v>
      </c>
      <c r="H33" s="18">
        <v>0</v>
      </c>
      <c r="I33" s="54">
        <f>SUM(E33+F33)</f>
        <v>1000</v>
      </c>
      <c r="J33" s="52"/>
    </row>
    <row r="34" spans="1:10" s="36" customFormat="1" ht="18.75" customHeight="1">
      <c r="A34" s="12"/>
      <c r="B34" s="26" t="s">
        <v>181</v>
      </c>
      <c r="C34" s="53" t="s">
        <v>160</v>
      </c>
      <c r="D34" s="53" t="s">
        <v>170</v>
      </c>
      <c r="E34" s="18">
        <v>26135.5</v>
      </c>
      <c r="F34" s="18">
        <f>SUM(G34:H34)</f>
        <v>21297</v>
      </c>
      <c r="G34" s="18">
        <v>-1457.5</v>
      </c>
      <c r="H34" s="18">
        <v>22754.5</v>
      </c>
      <c r="I34" s="54">
        <f t="shared" si="1"/>
        <v>47432.5</v>
      </c>
      <c r="J34" s="52"/>
    </row>
    <row r="35" spans="1:10" s="36" customFormat="1" ht="21" customHeight="1">
      <c r="A35" s="26"/>
      <c r="B35" s="26" t="s">
        <v>176</v>
      </c>
      <c r="C35" s="53" t="s">
        <v>160</v>
      </c>
      <c r="D35" s="53" t="s">
        <v>177</v>
      </c>
      <c r="E35" s="18">
        <v>1044.9</v>
      </c>
      <c r="F35" s="54">
        <f t="shared" si="0"/>
        <v>100</v>
      </c>
      <c r="G35" s="54">
        <v>100</v>
      </c>
      <c r="H35" s="54">
        <v>0</v>
      </c>
      <c r="I35" s="54">
        <f t="shared" si="1"/>
        <v>1144.9</v>
      </c>
      <c r="J35" s="52"/>
    </row>
    <row r="36" spans="1:10" s="48" customFormat="1" ht="18" customHeight="1">
      <c r="A36" s="12" t="s">
        <v>182</v>
      </c>
      <c r="B36" s="12" t="s">
        <v>183</v>
      </c>
      <c r="C36" s="50" t="s">
        <v>184</v>
      </c>
      <c r="D36" s="50"/>
      <c r="E36" s="13">
        <f>SUM(E38:E40)</f>
        <v>42940.6</v>
      </c>
      <c r="F36" s="13">
        <f>SUM(F38:F40)</f>
        <v>260</v>
      </c>
      <c r="G36" s="13">
        <f>SUM(G38:G40)</f>
        <v>260</v>
      </c>
      <c r="H36" s="13">
        <f>SUM(H38:H40)</f>
        <v>0</v>
      </c>
      <c r="I36" s="47">
        <f t="shared" si="1"/>
        <v>43200.6</v>
      </c>
      <c r="J36" s="52"/>
    </row>
    <row r="37" spans="1:10" s="36" customFormat="1" ht="14.25" customHeight="1" hidden="1">
      <c r="A37" s="26"/>
      <c r="B37" s="26" t="s">
        <v>185</v>
      </c>
      <c r="C37" s="53" t="s">
        <v>184</v>
      </c>
      <c r="D37" s="53" t="s">
        <v>154</v>
      </c>
      <c r="E37" s="18">
        <v>0</v>
      </c>
      <c r="F37" s="54">
        <f t="shared" si="0"/>
        <v>0</v>
      </c>
      <c r="G37" s="54">
        <v>0</v>
      </c>
      <c r="H37" s="54">
        <v>0</v>
      </c>
      <c r="I37" s="47">
        <f t="shared" si="1"/>
        <v>0</v>
      </c>
      <c r="J37" s="52"/>
    </row>
    <row r="38" spans="1:10" s="36" customFormat="1" ht="17.25" customHeight="1">
      <c r="A38" s="12"/>
      <c r="B38" s="26" t="s">
        <v>186</v>
      </c>
      <c r="C38" s="53" t="s">
        <v>184</v>
      </c>
      <c r="D38" s="53" t="s">
        <v>156</v>
      </c>
      <c r="E38" s="18">
        <v>18790.6</v>
      </c>
      <c r="F38" s="54">
        <f t="shared" si="0"/>
        <v>0</v>
      </c>
      <c r="G38" s="54">
        <v>0</v>
      </c>
      <c r="H38" s="54">
        <v>0</v>
      </c>
      <c r="I38" s="54">
        <f t="shared" si="1"/>
        <v>18790.6</v>
      </c>
      <c r="J38" s="52"/>
    </row>
    <row r="39" spans="1:10" s="36" customFormat="1" ht="18.75" customHeight="1">
      <c r="A39" s="12"/>
      <c r="B39" s="26" t="s">
        <v>187</v>
      </c>
      <c r="C39" s="53" t="s">
        <v>184</v>
      </c>
      <c r="D39" s="53" t="s">
        <v>158</v>
      </c>
      <c r="E39" s="18">
        <v>18150</v>
      </c>
      <c r="F39" s="54">
        <f t="shared" si="0"/>
        <v>260</v>
      </c>
      <c r="G39" s="54">
        <v>260</v>
      </c>
      <c r="H39" s="54">
        <v>0</v>
      </c>
      <c r="I39" s="54">
        <f t="shared" si="1"/>
        <v>18410</v>
      </c>
      <c r="J39" s="52"/>
    </row>
    <row r="40" spans="1:10" s="36" customFormat="1" ht="30.75" customHeight="1">
      <c r="A40" s="12"/>
      <c r="B40" s="55" t="s">
        <v>188</v>
      </c>
      <c r="C40" s="53" t="s">
        <v>184</v>
      </c>
      <c r="D40" s="53" t="s">
        <v>184</v>
      </c>
      <c r="E40" s="18">
        <v>6000</v>
      </c>
      <c r="F40" s="54">
        <f>SUM(G40+H40)</f>
        <v>0</v>
      </c>
      <c r="G40" s="54">
        <v>0</v>
      </c>
      <c r="H40" s="54">
        <v>0</v>
      </c>
      <c r="I40" s="54">
        <f t="shared" si="1"/>
        <v>6000</v>
      </c>
      <c r="J40" s="52"/>
    </row>
    <row r="41" spans="1:10" s="36" customFormat="1" ht="15.75" customHeight="1">
      <c r="A41" s="12" t="s">
        <v>189</v>
      </c>
      <c r="B41" s="12" t="s">
        <v>190</v>
      </c>
      <c r="C41" s="50" t="s">
        <v>191</v>
      </c>
      <c r="D41" s="53"/>
      <c r="E41" s="13">
        <f>SUM(E42)</f>
        <v>1170</v>
      </c>
      <c r="F41" s="47">
        <f t="shared" si="0"/>
        <v>198</v>
      </c>
      <c r="G41" s="47">
        <f>SUM(G42)</f>
        <v>198</v>
      </c>
      <c r="H41" s="47"/>
      <c r="I41" s="47">
        <f t="shared" si="1"/>
        <v>1368</v>
      </c>
      <c r="J41" s="52"/>
    </row>
    <row r="42" spans="1:10" s="36" customFormat="1" ht="16.5" customHeight="1">
      <c r="A42" s="12"/>
      <c r="B42" s="26" t="s">
        <v>192</v>
      </c>
      <c r="C42" s="53" t="s">
        <v>191</v>
      </c>
      <c r="D42" s="53" t="s">
        <v>191</v>
      </c>
      <c r="E42" s="18">
        <v>1170</v>
      </c>
      <c r="F42" s="54">
        <f t="shared" si="0"/>
        <v>198</v>
      </c>
      <c r="G42" s="54">
        <v>198</v>
      </c>
      <c r="H42" s="54"/>
      <c r="I42" s="54">
        <f t="shared" si="1"/>
        <v>1368</v>
      </c>
      <c r="J42" s="52"/>
    </row>
    <row r="43" spans="1:10" s="36" customFormat="1" ht="16.5" customHeight="1">
      <c r="A43" s="12" t="s">
        <v>193</v>
      </c>
      <c r="B43" s="12" t="s">
        <v>194</v>
      </c>
      <c r="C43" s="50" t="s">
        <v>180</v>
      </c>
      <c r="D43" s="50"/>
      <c r="E43" s="13">
        <f>SUM(E44)</f>
        <v>41332</v>
      </c>
      <c r="F43" s="47">
        <f>SUM(F44)</f>
        <v>10456.9</v>
      </c>
      <c r="G43" s="47">
        <f>SUM(G44)</f>
        <v>371.8</v>
      </c>
      <c r="H43" s="47">
        <f>SUM(H44)</f>
        <v>10085.1</v>
      </c>
      <c r="I43" s="47">
        <f t="shared" si="1"/>
        <v>51788.9</v>
      </c>
      <c r="J43" s="52"/>
    </row>
    <row r="44" spans="1:10" s="36" customFormat="1" ht="18.75" customHeight="1">
      <c r="A44" s="12"/>
      <c r="B44" s="26" t="s">
        <v>195</v>
      </c>
      <c r="C44" s="53" t="s">
        <v>180</v>
      </c>
      <c r="D44" s="53" t="s">
        <v>154</v>
      </c>
      <c r="E44" s="18">
        <v>41332</v>
      </c>
      <c r="F44" s="54">
        <f t="shared" si="0"/>
        <v>10456.9</v>
      </c>
      <c r="G44" s="54">
        <v>371.8</v>
      </c>
      <c r="H44" s="54">
        <v>10085.1</v>
      </c>
      <c r="I44" s="54">
        <f t="shared" si="1"/>
        <v>51788.9</v>
      </c>
      <c r="J44" s="52"/>
    </row>
    <row r="45" spans="1:10" s="36" customFormat="1" ht="16.5" customHeight="1">
      <c r="A45" s="12" t="s">
        <v>196</v>
      </c>
      <c r="B45" s="12" t="s">
        <v>197</v>
      </c>
      <c r="C45" s="50" t="s">
        <v>172</v>
      </c>
      <c r="D45" s="53"/>
      <c r="E45" s="13">
        <f>SUM(E46)</f>
        <v>4143.7</v>
      </c>
      <c r="F45" s="47">
        <f t="shared" si="0"/>
        <v>1793.6</v>
      </c>
      <c r="G45" s="47">
        <f>SUM(G46)</f>
        <v>797.6</v>
      </c>
      <c r="H45" s="47">
        <f>SUM(H46)</f>
        <v>996</v>
      </c>
      <c r="I45" s="47">
        <f t="shared" si="1"/>
        <v>5937.299999999999</v>
      </c>
      <c r="J45" s="52"/>
    </row>
    <row r="46" spans="1:10" s="48" customFormat="1" ht="18.75" customHeight="1">
      <c r="A46" s="12"/>
      <c r="B46" s="36" t="s">
        <v>198</v>
      </c>
      <c r="C46" s="53" t="s">
        <v>172</v>
      </c>
      <c r="D46" s="53" t="s">
        <v>158</v>
      </c>
      <c r="E46" s="18">
        <v>4143.7</v>
      </c>
      <c r="F46" s="54">
        <f t="shared" si="0"/>
        <v>1793.6</v>
      </c>
      <c r="G46" s="54">
        <v>797.6</v>
      </c>
      <c r="H46" s="54">
        <v>996</v>
      </c>
      <c r="I46" s="54">
        <f t="shared" si="1"/>
        <v>5937.299999999999</v>
      </c>
      <c r="J46" s="52"/>
    </row>
    <row r="47" spans="1:10" s="48" customFormat="1" ht="18.75" customHeight="1">
      <c r="A47" s="12" t="s">
        <v>199</v>
      </c>
      <c r="B47" s="12" t="s">
        <v>200</v>
      </c>
      <c r="C47" s="50" t="s">
        <v>164</v>
      </c>
      <c r="D47" s="53"/>
      <c r="E47" s="13">
        <f>SUM(E48)</f>
        <v>11700.5</v>
      </c>
      <c r="F47" s="47">
        <f>SUM(G47+H47)</f>
        <v>268.7</v>
      </c>
      <c r="G47" s="47">
        <f>SUM(G48)</f>
        <v>268.7</v>
      </c>
      <c r="H47" s="47">
        <f>SUM(H48)</f>
        <v>0</v>
      </c>
      <c r="I47" s="47">
        <f t="shared" si="1"/>
        <v>11969.2</v>
      </c>
      <c r="J47" s="52"/>
    </row>
    <row r="48" spans="1:10" s="48" customFormat="1" ht="15" customHeight="1">
      <c r="A48" s="12"/>
      <c r="B48" s="26" t="s">
        <v>201</v>
      </c>
      <c r="C48" s="53" t="s">
        <v>164</v>
      </c>
      <c r="D48" s="53" t="s">
        <v>154</v>
      </c>
      <c r="E48" s="18">
        <v>11700.5</v>
      </c>
      <c r="F48" s="54">
        <f>SUM(G48+H48)</f>
        <v>268.7</v>
      </c>
      <c r="G48" s="54">
        <v>268.7</v>
      </c>
      <c r="H48" s="54">
        <v>0</v>
      </c>
      <c r="I48" s="54">
        <f t="shared" si="1"/>
        <v>11969.2</v>
      </c>
      <c r="J48" s="52"/>
    </row>
    <row r="49" spans="1:10" s="48" customFormat="1" ht="30.75" customHeight="1">
      <c r="A49" s="12" t="s">
        <v>202</v>
      </c>
      <c r="B49" s="12" t="s">
        <v>203</v>
      </c>
      <c r="C49" s="50" t="s">
        <v>166</v>
      </c>
      <c r="D49" s="50"/>
      <c r="E49" s="13">
        <f>SUM(E50)</f>
        <v>630</v>
      </c>
      <c r="F49" s="47">
        <f>SUM(F50)</f>
        <v>-437</v>
      </c>
      <c r="G49" s="47">
        <f>SUM(G50)</f>
        <v>-437</v>
      </c>
      <c r="H49" s="47"/>
      <c r="I49" s="47">
        <f t="shared" si="1"/>
        <v>193</v>
      </c>
      <c r="J49" s="52"/>
    </row>
    <row r="50" spans="1:10" s="48" customFormat="1" ht="31.5" customHeight="1">
      <c r="A50" s="12"/>
      <c r="B50" s="26" t="s">
        <v>204</v>
      </c>
      <c r="C50" s="53" t="s">
        <v>166</v>
      </c>
      <c r="D50" s="53" t="s">
        <v>154</v>
      </c>
      <c r="E50" s="18">
        <v>630</v>
      </c>
      <c r="F50" s="54">
        <f>SUM(G50)</f>
        <v>-437</v>
      </c>
      <c r="G50" s="54">
        <v>-437</v>
      </c>
      <c r="H50" s="54"/>
      <c r="I50" s="54">
        <f t="shared" si="1"/>
        <v>193</v>
      </c>
      <c r="J50" s="52"/>
    </row>
    <row r="51" spans="1:9" ht="15" customHeight="1">
      <c r="A51" s="12"/>
      <c r="B51" s="56"/>
      <c r="C51" s="57"/>
      <c r="D51" s="57"/>
      <c r="E51" s="56"/>
      <c r="F51" s="56"/>
      <c r="G51" s="56"/>
      <c r="H51" s="58"/>
      <c r="I51" s="58"/>
    </row>
    <row r="52" spans="1:9" ht="12.75">
      <c r="A52" s="59"/>
      <c r="B52" s="60"/>
      <c r="C52" s="61"/>
      <c r="D52" s="61"/>
      <c r="E52" s="62"/>
      <c r="F52" s="62"/>
      <c r="G52" s="60"/>
      <c r="H52" s="63"/>
      <c r="I52" s="63"/>
    </row>
    <row r="53" spans="1:9" s="1" customFormat="1" ht="14.25" customHeight="1">
      <c r="A53" s="64" t="s">
        <v>138</v>
      </c>
      <c r="B53" s="64"/>
      <c r="C53" s="64"/>
      <c r="D53" s="65"/>
      <c r="E53" s="66"/>
      <c r="F53" s="67"/>
      <c r="G53" s="68"/>
      <c r="H53" s="69"/>
      <c r="I53" s="69"/>
    </row>
    <row r="54" spans="1:9" s="1" customFormat="1" ht="16.5" customHeight="1">
      <c r="A54" s="70" t="s">
        <v>2</v>
      </c>
      <c r="B54" s="70"/>
      <c r="C54" s="71"/>
      <c r="D54" s="72"/>
      <c r="E54" s="69"/>
      <c r="F54" s="72"/>
      <c r="G54" s="68"/>
      <c r="H54" s="69"/>
      <c r="I54" s="69"/>
    </row>
    <row r="55" spans="1:9" s="1" customFormat="1" ht="17.25" customHeight="1">
      <c r="A55" s="73" t="s">
        <v>205</v>
      </c>
      <c r="B55" s="73"/>
      <c r="C55" s="74" t="s">
        <v>206</v>
      </c>
      <c r="D55" s="74"/>
      <c r="E55" s="74"/>
      <c r="F55" s="74"/>
      <c r="G55" s="74"/>
      <c r="H55" s="74"/>
      <c r="I55" s="74"/>
    </row>
    <row r="56" spans="1:9" s="1" customFormat="1" ht="18.75" customHeight="1">
      <c r="A56" s="75"/>
      <c r="B56" s="76"/>
      <c r="C56" s="77"/>
      <c r="D56" s="77"/>
      <c r="E56" s="77"/>
      <c r="F56" s="77"/>
      <c r="G56" s="77"/>
      <c r="H56" s="69"/>
      <c r="I56" s="69"/>
    </row>
    <row r="57" spans="1:9" s="1" customFormat="1" ht="12.75">
      <c r="A57" s="75"/>
      <c r="B57" s="76"/>
      <c r="C57" s="76"/>
      <c r="D57" s="76"/>
      <c r="E57" s="60"/>
      <c r="F57" s="68"/>
      <c r="G57" s="68"/>
      <c r="H57" s="69"/>
      <c r="I57" s="69"/>
    </row>
    <row r="58" spans="1:9" s="1" customFormat="1" ht="12.75">
      <c r="A58" s="75"/>
      <c r="B58" s="76"/>
      <c r="C58" s="76"/>
      <c r="D58" s="76"/>
      <c r="E58" s="60"/>
      <c r="F58" s="68"/>
      <c r="G58" s="68"/>
      <c r="H58" s="69"/>
      <c r="I58" s="69"/>
    </row>
    <row r="59" spans="1:9" s="1" customFormat="1" ht="12.75">
      <c r="A59" s="70"/>
      <c r="B59" s="67"/>
      <c r="C59" s="67"/>
      <c r="D59" s="67"/>
      <c r="E59" s="69"/>
      <c r="F59" s="78"/>
      <c r="G59" s="78"/>
      <c r="H59" s="69"/>
      <c r="I59" s="69"/>
    </row>
    <row r="60" spans="1:9" s="1" customFormat="1" ht="12.75">
      <c r="A60" s="70"/>
      <c r="B60" s="67"/>
      <c r="C60" s="67"/>
      <c r="D60" s="67"/>
      <c r="E60" s="69"/>
      <c r="F60" s="78"/>
      <c r="G60" s="78"/>
      <c r="H60" s="69"/>
      <c r="I60" s="69"/>
    </row>
    <row r="61" spans="1:9" s="1" customFormat="1" ht="12.75">
      <c r="A61" s="70"/>
      <c r="B61" s="67"/>
      <c r="C61" s="67"/>
      <c r="D61" s="67"/>
      <c r="E61" s="69"/>
      <c r="F61" s="78"/>
      <c r="G61" s="78"/>
      <c r="H61" s="69"/>
      <c r="I61" s="69"/>
    </row>
    <row r="62" spans="1:9" s="1" customFormat="1" ht="12.75">
      <c r="A62" s="70"/>
      <c r="B62" s="67"/>
      <c r="C62" s="67"/>
      <c r="D62" s="67"/>
      <c r="E62" s="69"/>
      <c r="F62" s="78"/>
      <c r="G62" s="78"/>
      <c r="H62" s="69"/>
      <c r="I62" s="69"/>
    </row>
    <row r="63" spans="1:9" ht="12.75">
      <c r="A63" s="79"/>
      <c r="B63" s="80"/>
      <c r="C63" s="81"/>
      <c r="D63" s="81"/>
      <c r="E63" s="79"/>
      <c r="F63" s="79"/>
      <c r="G63" s="79"/>
      <c r="H63" s="63"/>
      <c r="I63" s="63"/>
    </row>
    <row r="64" spans="1:9" ht="12.75">
      <c r="A64" s="79"/>
      <c r="B64" s="80"/>
      <c r="C64" s="81"/>
      <c r="D64" s="81"/>
      <c r="E64" s="79"/>
      <c r="F64" s="79"/>
      <c r="G64" s="79"/>
      <c r="H64" s="63"/>
      <c r="I64" s="63"/>
    </row>
    <row r="65" spans="1:9" ht="12.75">
      <c r="A65" s="79"/>
      <c r="B65" s="80"/>
      <c r="C65" s="81"/>
      <c r="D65" s="81"/>
      <c r="E65" s="79"/>
      <c r="F65" s="79"/>
      <c r="G65" s="79"/>
      <c r="H65" s="63"/>
      <c r="I65" s="63"/>
    </row>
    <row r="66" spans="1:9" ht="12.75">
      <c r="A66" s="79"/>
      <c r="B66" s="80"/>
      <c r="C66" s="81"/>
      <c r="D66" s="81"/>
      <c r="E66" s="79"/>
      <c r="F66" s="79"/>
      <c r="G66" s="79"/>
      <c r="H66" s="63"/>
      <c r="I66" s="63"/>
    </row>
    <row r="67" spans="1:9" ht="12.75">
      <c r="A67" s="79"/>
      <c r="B67" s="80"/>
      <c r="C67" s="81"/>
      <c r="D67" s="81"/>
      <c r="E67" s="79"/>
      <c r="F67" s="79"/>
      <c r="G67" s="79"/>
      <c r="H67" s="63"/>
      <c r="I67" s="63"/>
    </row>
    <row r="68" spans="1:9" ht="12.75">
      <c r="A68" s="79"/>
      <c r="B68" s="80"/>
      <c r="C68" s="81"/>
      <c r="D68" s="81"/>
      <c r="E68" s="79"/>
      <c r="F68" s="79"/>
      <c r="G68" s="79"/>
      <c r="H68" s="63"/>
      <c r="I68" s="63"/>
    </row>
    <row r="69" spans="1:9" ht="12.75">
      <c r="A69" s="79"/>
      <c r="B69" s="80"/>
      <c r="C69" s="81"/>
      <c r="D69" s="81"/>
      <c r="E69" s="79"/>
      <c r="F69" s="79"/>
      <c r="G69" s="79"/>
      <c r="H69" s="63"/>
      <c r="I69" s="63"/>
    </row>
    <row r="70" spans="1:9" ht="12.75">
      <c r="A70" s="79"/>
      <c r="B70" s="80"/>
      <c r="C70" s="81"/>
      <c r="D70" s="81"/>
      <c r="E70" s="79"/>
      <c r="F70" s="79"/>
      <c r="G70" s="79"/>
      <c r="H70" s="63"/>
      <c r="I70" s="63"/>
    </row>
    <row r="71" spans="1:9" ht="12.75">
      <c r="A71" s="79"/>
      <c r="B71" s="80"/>
      <c r="C71" s="81"/>
      <c r="D71" s="81"/>
      <c r="E71" s="79"/>
      <c r="F71" s="79"/>
      <c r="G71" s="79"/>
      <c r="H71" s="63"/>
      <c r="I71" s="63"/>
    </row>
    <row r="72" spans="1:9" ht="12.75">
      <c r="A72" s="79"/>
      <c r="B72" s="80"/>
      <c r="C72" s="81"/>
      <c r="D72" s="81"/>
      <c r="E72" s="79"/>
      <c r="F72" s="79"/>
      <c r="G72" s="79"/>
      <c r="H72" s="63"/>
      <c r="I72" s="63"/>
    </row>
    <row r="73" spans="1:9" ht="12.75">
      <c r="A73" s="79"/>
      <c r="B73" s="80"/>
      <c r="C73" s="81"/>
      <c r="D73" s="81"/>
      <c r="E73" s="79"/>
      <c r="F73" s="79"/>
      <c r="G73" s="79"/>
      <c r="H73" s="63"/>
      <c r="I73" s="63"/>
    </row>
    <row r="74" spans="1:9" ht="12.75">
      <c r="A74" s="79"/>
      <c r="B74" s="80"/>
      <c r="C74" s="81"/>
      <c r="D74" s="81"/>
      <c r="E74" s="79"/>
      <c r="F74" s="79"/>
      <c r="G74" s="79"/>
      <c r="H74" s="63"/>
      <c r="I74" s="63"/>
    </row>
    <row r="75" spans="1:9" ht="12.75">
      <c r="A75" s="79"/>
      <c r="B75" s="80"/>
      <c r="C75" s="81"/>
      <c r="D75" s="81"/>
      <c r="E75" s="79"/>
      <c r="F75" s="79"/>
      <c r="G75" s="79"/>
      <c r="H75" s="63"/>
      <c r="I75" s="63"/>
    </row>
    <row r="76" spans="1:9" ht="12.75">
      <c r="A76" s="79"/>
      <c r="B76" s="80"/>
      <c r="C76" s="81"/>
      <c r="D76" s="81"/>
      <c r="E76" s="79"/>
      <c r="F76" s="79"/>
      <c r="G76" s="79"/>
      <c r="H76" s="63"/>
      <c r="I76" s="63"/>
    </row>
    <row r="77" spans="1:9" ht="12.75">
      <c r="A77" s="79"/>
      <c r="B77" s="80"/>
      <c r="C77" s="81"/>
      <c r="D77" s="81"/>
      <c r="E77" s="79"/>
      <c r="F77" s="79"/>
      <c r="G77" s="79"/>
      <c r="H77" s="63"/>
      <c r="I77" s="63"/>
    </row>
    <row r="78" spans="1:9" ht="12.75">
      <c r="A78" s="79"/>
      <c r="B78" s="80"/>
      <c r="C78" s="81"/>
      <c r="D78" s="81"/>
      <c r="E78" s="79"/>
      <c r="F78" s="79"/>
      <c r="G78" s="79"/>
      <c r="H78" s="63"/>
      <c r="I78" s="63"/>
    </row>
    <row r="79" spans="1:9" ht="12.75">
      <c r="A79" s="79"/>
      <c r="B79" s="80"/>
      <c r="C79" s="81"/>
      <c r="D79" s="81"/>
      <c r="E79" s="79"/>
      <c r="F79" s="79"/>
      <c r="G79" s="79"/>
      <c r="H79" s="63"/>
      <c r="I79" s="63"/>
    </row>
    <row r="80" spans="1:9" ht="12.75">
      <c r="A80" s="79"/>
      <c r="B80" s="80"/>
      <c r="C80" s="81"/>
      <c r="D80" s="81"/>
      <c r="E80" s="79"/>
      <c r="F80" s="79"/>
      <c r="G80" s="79"/>
      <c r="H80" s="63"/>
      <c r="I80" s="63"/>
    </row>
    <row r="81" spans="1:9" ht="12.75">
      <c r="A81" s="79"/>
      <c r="B81" s="80"/>
      <c r="C81" s="81"/>
      <c r="D81" s="81"/>
      <c r="E81" s="79"/>
      <c r="F81" s="79"/>
      <c r="G81" s="79"/>
      <c r="H81" s="63"/>
      <c r="I81" s="63"/>
    </row>
    <row r="82" spans="1:9" ht="12.75">
      <c r="A82" s="79"/>
      <c r="B82" s="80"/>
      <c r="C82" s="81"/>
      <c r="D82" s="81"/>
      <c r="E82" s="79"/>
      <c r="F82" s="79"/>
      <c r="G82" s="79"/>
      <c r="H82" s="63"/>
      <c r="I82" s="63"/>
    </row>
    <row r="83" spans="1:9" ht="12.75">
      <c r="A83" s="79"/>
      <c r="B83" s="80"/>
      <c r="C83" s="81"/>
      <c r="D83" s="81"/>
      <c r="E83" s="79"/>
      <c r="F83" s="79"/>
      <c r="G83" s="79"/>
      <c r="H83" s="63"/>
      <c r="I83" s="63"/>
    </row>
    <row r="84" spans="1:9" ht="12.75">
      <c r="A84" s="79"/>
      <c r="B84" s="80"/>
      <c r="C84" s="81"/>
      <c r="D84" s="81"/>
      <c r="E84" s="79"/>
      <c r="F84" s="79"/>
      <c r="G84" s="79"/>
      <c r="H84" s="63"/>
      <c r="I84" s="63"/>
    </row>
    <row r="85" spans="1:9" ht="12.75">
      <c r="A85" s="79"/>
      <c r="B85" s="80"/>
      <c r="C85" s="81"/>
      <c r="D85" s="81"/>
      <c r="E85" s="79"/>
      <c r="F85" s="79"/>
      <c r="G85" s="79"/>
      <c r="H85" s="63"/>
      <c r="I85" s="63"/>
    </row>
    <row r="86" spans="1:9" ht="12.75">
      <c r="A86" s="79"/>
      <c r="B86" s="80"/>
      <c r="C86" s="81"/>
      <c r="D86" s="81"/>
      <c r="E86" s="79"/>
      <c r="F86" s="79"/>
      <c r="G86" s="79"/>
      <c r="H86" s="63"/>
      <c r="I86" s="63"/>
    </row>
    <row r="87" spans="1:9" ht="12.75">
      <c r="A87" s="79"/>
      <c r="B87" s="80"/>
      <c r="C87" s="81"/>
      <c r="D87" s="81"/>
      <c r="E87" s="79"/>
      <c r="F87" s="79"/>
      <c r="G87" s="79"/>
      <c r="H87" s="63"/>
      <c r="I87" s="63"/>
    </row>
    <row r="88" spans="1:9" ht="12.75">
      <c r="A88" s="79"/>
      <c r="B88" s="80"/>
      <c r="C88" s="81"/>
      <c r="D88" s="81"/>
      <c r="E88" s="79"/>
      <c r="F88" s="79"/>
      <c r="G88" s="79"/>
      <c r="H88" s="63"/>
      <c r="I88" s="63"/>
    </row>
    <row r="89" spans="1:9" ht="12.75">
      <c r="A89" s="79"/>
      <c r="B89" s="80"/>
      <c r="C89" s="81"/>
      <c r="D89" s="81"/>
      <c r="E89" s="79"/>
      <c r="F89" s="79"/>
      <c r="G89" s="79"/>
      <c r="H89" s="63"/>
      <c r="I89" s="63"/>
    </row>
    <row r="90" spans="1:9" ht="12.75">
      <c r="A90" s="79"/>
      <c r="B90" s="80"/>
      <c r="C90" s="81"/>
      <c r="D90" s="81"/>
      <c r="E90" s="79"/>
      <c r="F90" s="79"/>
      <c r="G90" s="79"/>
      <c r="H90" s="63"/>
      <c r="I90" s="63"/>
    </row>
    <row r="91" spans="1:9" ht="12.75">
      <c r="A91" s="79"/>
      <c r="B91" s="80"/>
      <c r="C91" s="81"/>
      <c r="D91" s="81"/>
      <c r="E91" s="79"/>
      <c r="F91" s="79"/>
      <c r="G91" s="79"/>
      <c r="H91" s="63"/>
      <c r="I91" s="63"/>
    </row>
    <row r="92" spans="1:9" ht="12.75">
      <c r="A92" s="79"/>
      <c r="B92" s="80"/>
      <c r="C92" s="81"/>
      <c r="D92" s="81"/>
      <c r="E92" s="79"/>
      <c r="F92" s="79"/>
      <c r="G92" s="79"/>
      <c r="H92" s="63"/>
      <c r="I92" s="63"/>
    </row>
    <row r="93" spans="1:9" ht="12.75">
      <c r="A93" s="79"/>
      <c r="B93" s="80"/>
      <c r="C93" s="81"/>
      <c r="D93" s="81"/>
      <c r="E93" s="79"/>
      <c r="F93" s="79"/>
      <c r="G93" s="79"/>
      <c r="H93" s="63"/>
      <c r="I93" s="63"/>
    </row>
    <row r="94" spans="1:9" ht="12.75">
      <c r="A94" s="79"/>
      <c r="B94" s="80"/>
      <c r="C94" s="81"/>
      <c r="D94" s="81"/>
      <c r="E94" s="79"/>
      <c r="F94" s="79"/>
      <c r="G94" s="79"/>
      <c r="H94" s="63"/>
      <c r="I94" s="63"/>
    </row>
    <row r="95" spans="1:9" ht="12.75">
      <c r="A95" s="79"/>
      <c r="B95" s="80"/>
      <c r="C95" s="81"/>
      <c r="D95" s="81"/>
      <c r="E95" s="79"/>
      <c r="F95" s="79"/>
      <c r="G95" s="79"/>
      <c r="H95" s="63"/>
      <c r="I95" s="63"/>
    </row>
    <row r="96" spans="1:9" ht="12.75">
      <c r="A96" s="79"/>
      <c r="B96" s="80"/>
      <c r="C96" s="81"/>
      <c r="D96" s="81"/>
      <c r="E96" s="79"/>
      <c r="F96" s="79"/>
      <c r="G96" s="79"/>
      <c r="H96" s="63"/>
      <c r="I96" s="63"/>
    </row>
    <row r="97" spans="1:9" ht="12.75">
      <c r="A97" s="79"/>
      <c r="B97" s="80"/>
      <c r="C97" s="81"/>
      <c r="D97" s="81"/>
      <c r="E97" s="79"/>
      <c r="F97" s="79"/>
      <c r="G97" s="79"/>
      <c r="H97" s="63"/>
      <c r="I97" s="63"/>
    </row>
    <row r="98" spans="1:9" ht="12.75">
      <c r="A98" s="79"/>
      <c r="B98" s="80"/>
      <c r="C98" s="81"/>
      <c r="D98" s="81"/>
      <c r="E98" s="79"/>
      <c r="F98" s="79"/>
      <c r="G98" s="79"/>
      <c r="H98" s="63"/>
      <c r="I98" s="63"/>
    </row>
    <row r="99" spans="1:9" ht="12.75">
      <c r="A99" s="79"/>
      <c r="B99" s="80"/>
      <c r="C99" s="81"/>
      <c r="D99" s="81"/>
      <c r="E99" s="79"/>
      <c r="F99" s="79"/>
      <c r="G99" s="79"/>
      <c r="H99" s="63"/>
      <c r="I99" s="63"/>
    </row>
    <row r="100" spans="1:9" ht="12.75">
      <c r="A100" s="79"/>
      <c r="B100" s="80"/>
      <c r="C100" s="81"/>
      <c r="D100" s="81"/>
      <c r="E100" s="79"/>
      <c r="F100" s="79"/>
      <c r="G100" s="79"/>
      <c r="H100" s="63"/>
      <c r="I100" s="63"/>
    </row>
    <row r="101" spans="1:9" ht="12.75">
      <c r="A101" s="79"/>
      <c r="B101" s="80"/>
      <c r="C101" s="81"/>
      <c r="D101" s="81"/>
      <c r="E101" s="79"/>
      <c r="F101" s="79"/>
      <c r="G101" s="79"/>
      <c r="H101" s="63"/>
      <c r="I101" s="63"/>
    </row>
    <row r="102" spans="1:9" ht="12.75">
      <c r="A102" s="79"/>
      <c r="B102" s="80"/>
      <c r="C102" s="81"/>
      <c r="D102" s="81"/>
      <c r="E102" s="79"/>
      <c r="F102" s="79"/>
      <c r="G102" s="79"/>
      <c r="H102" s="63"/>
      <c r="I102" s="63"/>
    </row>
    <row r="103" spans="1:9" ht="12.75">
      <c r="A103" s="79"/>
      <c r="B103" s="80"/>
      <c r="C103" s="81"/>
      <c r="D103" s="81"/>
      <c r="E103" s="79"/>
      <c r="F103" s="79"/>
      <c r="G103" s="79"/>
      <c r="H103" s="63"/>
      <c r="I103" s="63"/>
    </row>
    <row r="104" spans="1:9" ht="12.75">
      <c r="A104" s="79"/>
      <c r="B104" s="80"/>
      <c r="C104" s="81"/>
      <c r="D104" s="81"/>
      <c r="E104" s="79"/>
      <c r="F104" s="79"/>
      <c r="G104" s="79"/>
      <c r="H104" s="63"/>
      <c r="I104" s="63"/>
    </row>
    <row r="105" spans="1:9" ht="12.75">
      <c r="A105" s="79"/>
      <c r="B105" s="80"/>
      <c r="C105" s="81"/>
      <c r="D105" s="81"/>
      <c r="E105" s="79"/>
      <c r="F105" s="79"/>
      <c r="G105" s="79"/>
      <c r="H105" s="63"/>
      <c r="I105" s="63"/>
    </row>
    <row r="106" spans="1:9" ht="12.75">
      <c r="A106" s="79"/>
      <c r="B106" s="80"/>
      <c r="C106" s="81"/>
      <c r="D106" s="81"/>
      <c r="E106" s="79"/>
      <c r="F106" s="79"/>
      <c r="G106" s="79"/>
      <c r="H106" s="63"/>
      <c r="I106" s="63"/>
    </row>
    <row r="107" spans="1:9" ht="12.75">
      <c r="A107" s="79"/>
      <c r="B107" s="80"/>
      <c r="C107" s="81"/>
      <c r="D107" s="81"/>
      <c r="E107" s="79"/>
      <c r="F107" s="79"/>
      <c r="G107" s="79"/>
      <c r="H107" s="63"/>
      <c r="I107" s="63"/>
    </row>
    <row r="108" spans="1:9" ht="12.75">
      <c r="A108" s="79"/>
      <c r="B108" s="80"/>
      <c r="C108" s="81"/>
      <c r="D108" s="81"/>
      <c r="E108" s="79"/>
      <c r="F108" s="79"/>
      <c r="G108" s="79"/>
      <c r="H108" s="63"/>
      <c r="I108" s="63"/>
    </row>
    <row r="109" spans="1:9" ht="12.75">
      <c r="A109" s="79"/>
      <c r="B109" s="80"/>
      <c r="C109" s="81"/>
      <c r="D109" s="81"/>
      <c r="E109" s="79"/>
      <c r="F109" s="79"/>
      <c r="G109" s="79"/>
      <c r="H109" s="63"/>
      <c r="I109" s="63"/>
    </row>
    <row r="110" spans="1:9" ht="12.75">
      <c r="A110" s="79"/>
      <c r="B110" s="80"/>
      <c r="C110" s="81"/>
      <c r="D110" s="81"/>
      <c r="E110" s="79"/>
      <c r="F110" s="79"/>
      <c r="G110" s="79"/>
      <c r="H110" s="63"/>
      <c r="I110" s="63"/>
    </row>
    <row r="111" spans="1:9" ht="12.75">
      <c r="A111" s="79"/>
      <c r="B111" s="80"/>
      <c r="C111" s="81"/>
      <c r="D111" s="81"/>
      <c r="E111" s="79"/>
      <c r="F111" s="79"/>
      <c r="G111" s="79"/>
      <c r="H111" s="63"/>
      <c r="I111" s="63"/>
    </row>
    <row r="112" spans="1:9" ht="12.75">
      <c r="A112" s="79"/>
      <c r="B112" s="80"/>
      <c r="C112" s="81"/>
      <c r="D112" s="81"/>
      <c r="E112" s="79"/>
      <c r="F112" s="79"/>
      <c r="G112" s="79"/>
      <c r="H112" s="63"/>
      <c r="I112" s="63"/>
    </row>
    <row r="113" spans="1:9" ht="12.75">
      <c r="A113" s="79"/>
      <c r="B113" s="80"/>
      <c r="C113" s="81"/>
      <c r="D113" s="81"/>
      <c r="E113" s="79"/>
      <c r="F113" s="79"/>
      <c r="G113" s="79"/>
      <c r="H113" s="63"/>
      <c r="I113" s="63"/>
    </row>
    <row r="114" spans="1:9" ht="12.75">
      <c r="A114" s="79"/>
      <c r="B114" s="80"/>
      <c r="C114" s="81"/>
      <c r="D114" s="81"/>
      <c r="E114" s="79"/>
      <c r="F114" s="79"/>
      <c r="G114" s="79"/>
      <c r="H114" s="63"/>
      <c r="I114" s="63"/>
    </row>
    <row r="115" spans="1:9" ht="12.75">
      <c r="A115" s="79"/>
      <c r="B115" s="80"/>
      <c r="C115" s="81"/>
      <c r="D115" s="81"/>
      <c r="E115" s="79"/>
      <c r="F115" s="79"/>
      <c r="G115" s="79"/>
      <c r="H115" s="63"/>
      <c r="I115" s="63"/>
    </row>
    <row r="116" spans="1:9" ht="12.75">
      <c r="A116" s="79"/>
      <c r="B116" s="80"/>
      <c r="C116" s="81"/>
      <c r="D116" s="81"/>
      <c r="E116" s="79"/>
      <c r="F116" s="79"/>
      <c r="G116" s="79"/>
      <c r="H116" s="63"/>
      <c r="I116" s="63"/>
    </row>
    <row r="117" spans="1:9" ht="12.75">
      <c r="A117" s="79"/>
      <c r="B117" s="80"/>
      <c r="C117" s="81"/>
      <c r="D117" s="81"/>
      <c r="E117" s="79"/>
      <c r="F117" s="79"/>
      <c r="G117" s="79"/>
      <c r="H117" s="63"/>
      <c r="I117" s="63"/>
    </row>
    <row r="118" spans="1:9" ht="12.75">
      <c r="A118" s="79"/>
      <c r="B118" s="80"/>
      <c r="C118" s="81"/>
      <c r="D118" s="81"/>
      <c r="E118" s="79"/>
      <c r="F118" s="79"/>
      <c r="G118" s="79"/>
      <c r="H118" s="63"/>
      <c r="I118" s="63"/>
    </row>
    <row r="119" spans="1:9" ht="12.75">
      <c r="A119" s="79"/>
      <c r="B119" s="80"/>
      <c r="C119" s="81"/>
      <c r="D119" s="81"/>
      <c r="E119" s="79"/>
      <c r="F119" s="79"/>
      <c r="G119" s="79"/>
      <c r="H119" s="63"/>
      <c r="I119" s="63"/>
    </row>
    <row r="120" spans="1:9" ht="12.75">
      <c r="A120" s="79"/>
      <c r="B120" s="80"/>
      <c r="C120" s="81"/>
      <c r="D120" s="81"/>
      <c r="E120" s="79"/>
      <c r="F120" s="79"/>
      <c r="G120" s="79"/>
      <c r="H120" s="63"/>
      <c r="I120" s="63"/>
    </row>
    <row r="121" spans="1:9" ht="12.75">
      <c r="A121" s="79"/>
      <c r="B121" s="80"/>
      <c r="C121" s="81"/>
      <c r="D121" s="81"/>
      <c r="E121" s="79"/>
      <c r="F121" s="79"/>
      <c r="G121" s="79"/>
      <c r="H121" s="63"/>
      <c r="I121" s="63"/>
    </row>
    <row r="122" spans="1:9" ht="12.75">
      <c r="A122" s="79"/>
      <c r="B122" s="80"/>
      <c r="C122" s="81"/>
      <c r="D122" s="81"/>
      <c r="E122" s="79"/>
      <c r="F122" s="79"/>
      <c r="G122" s="79"/>
      <c r="H122" s="63"/>
      <c r="I122" s="63"/>
    </row>
    <row r="123" spans="1:9" ht="12.75">
      <c r="A123" s="79"/>
      <c r="B123" s="80"/>
      <c r="C123" s="81"/>
      <c r="D123" s="81"/>
      <c r="E123" s="79"/>
      <c r="F123" s="79"/>
      <c r="G123" s="79"/>
      <c r="H123" s="63"/>
      <c r="I123" s="63"/>
    </row>
    <row r="124" spans="1:9" ht="12.75">
      <c r="A124" s="63"/>
      <c r="B124" s="82"/>
      <c r="C124" s="83"/>
      <c r="D124" s="83"/>
      <c r="E124" s="63"/>
      <c r="F124" s="63"/>
      <c r="G124" s="63"/>
      <c r="H124" s="63"/>
      <c r="I124" s="63"/>
    </row>
    <row r="125" spans="1:9" ht="12.75">
      <c r="A125" s="63"/>
      <c r="B125" s="82"/>
      <c r="C125" s="83"/>
      <c r="D125" s="83"/>
      <c r="E125" s="63"/>
      <c r="F125" s="63"/>
      <c r="G125" s="63"/>
      <c r="H125" s="63"/>
      <c r="I125" s="63"/>
    </row>
    <row r="126" spans="1:9" ht="12.75">
      <c r="A126" s="63"/>
      <c r="B126" s="82"/>
      <c r="C126" s="83"/>
      <c r="D126" s="83"/>
      <c r="E126" s="63"/>
      <c r="F126" s="63"/>
      <c r="G126" s="63"/>
      <c r="H126" s="63"/>
      <c r="I126" s="63"/>
    </row>
    <row r="127" spans="1:9" ht="12.75">
      <c r="A127" s="63"/>
      <c r="B127" s="82"/>
      <c r="C127" s="83"/>
      <c r="D127" s="83"/>
      <c r="E127" s="63"/>
      <c r="F127" s="63"/>
      <c r="G127" s="63"/>
      <c r="H127" s="63"/>
      <c r="I127" s="63"/>
    </row>
    <row r="128" spans="1:9" ht="12.75">
      <c r="A128" s="63"/>
      <c r="B128" s="82"/>
      <c r="C128" s="83"/>
      <c r="D128" s="83"/>
      <c r="E128" s="63"/>
      <c r="F128" s="63"/>
      <c r="G128" s="63"/>
      <c r="H128" s="63"/>
      <c r="I128" s="63"/>
    </row>
    <row r="129" spans="1:9" ht="12.75">
      <c r="A129" s="63"/>
      <c r="B129" s="82"/>
      <c r="C129" s="83"/>
      <c r="D129" s="83"/>
      <c r="E129" s="63"/>
      <c r="F129" s="63"/>
      <c r="G129" s="63"/>
      <c r="H129" s="63"/>
      <c r="I129" s="63"/>
    </row>
    <row r="130" spans="1:9" ht="12.75">
      <c r="A130" s="63"/>
      <c r="B130" s="82"/>
      <c r="C130" s="83"/>
      <c r="D130" s="83"/>
      <c r="E130" s="63"/>
      <c r="F130" s="63"/>
      <c r="G130" s="63"/>
      <c r="H130" s="63"/>
      <c r="I130" s="63"/>
    </row>
    <row r="131" spans="1:9" ht="12.75">
      <c r="A131" s="63"/>
      <c r="B131" s="82"/>
      <c r="C131" s="83"/>
      <c r="D131" s="83"/>
      <c r="E131" s="63"/>
      <c r="F131" s="63"/>
      <c r="G131" s="63"/>
      <c r="H131" s="63"/>
      <c r="I131" s="63"/>
    </row>
    <row r="132" spans="1:9" ht="12.75">
      <c r="A132" s="63"/>
      <c r="B132" s="82"/>
      <c r="C132" s="83"/>
      <c r="D132" s="83"/>
      <c r="E132" s="63"/>
      <c r="F132" s="63"/>
      <c r="G132" s="63"/>
      <c r="H132" s="63"/>
      <c r="I132" s="63"/>
    </row>
    <row r="133" spans="1:9" ht="12.75">
      <c r="A133" s="63"/>
      <c r="B133" s="82"/>
      <c r="C133" s="83"/>
      <c r="D133" s="83"/>
      <c r="E133" s="63"/>
      <c r="F133" s="63"/>
      <c r="G133" s="63"/>
      <c r="H133" s="63"/>
      <c r="I133" s="63"/>
    </row>
    <row r="134" spans="1:9" ht="12.75">
      <c r="A134" s="63"/>
      <c r="B134" s="82"/>
      <c r="C134" s="83"/>
      <c r="D134" s="83"/>
      <c r="E134" s="63"/>
      <c r="F134" s="63"/>
      <c r="G134" s="63"/>
      <c r="H134" s="63"/>
      <c r="I134" s="63"/>
    </row>
    <row r="135" spans="1:9" ht="12.75">
      <c r="A135" s="63"/>
      <c r="B135" s="82"/>
      <c r="C135" s="83"/>
      <c r="D135" s="83"/>
      <c r="E135" s="63"/>
      <c r="F135" s="63"/>
      <c r="G135" s="63"/>
      <c r="H135" s="63"/>
      <c r="I135" s="63"/>
    </row>
    <row r="136" spans="1:9" ht="12.75">
      <c r="A136" s="63"/>
      <c r="B136" s="82"/>
      <c r="C136" s="83"/>
      <c r="D136" s="83"/>
      <c r="E136" s="63"/>
      <c r="F136" s="63"/>
      <c r="G136" s="63"/>
      <c r="H136" s="63"/>
      <c r="I136" s="63"/>
    </row>
    <row r="137" spans="1:9" ht="12.75">
      <c r="A137" s="63"/>
      <c r="B137" s="82"/>
      <c r="C137" s="83"/>
      <c r="D137" s="83"/>
      <c r="E137" s="63"/>
      <c r="F137" s="63"/>
      <c r="G137" s="63"/>
      <c r="H137" s="63"/>
      <c r="I137" s="63"/>
    </row>
    <row r="138" spans="1:9" ht="12.75">
      <c r="A138" s="63"/>
      <c r="B138" s="82"/>
      <c r="C138" s="83"/>
      <c r="D138" s="83"/>
      <c r="E138" s="63"/>
      <c r="F138" s="63"/>
      <c r="G138" s="63"/>
      <c r="H138" s="63"/>
      <c r="I138" s="63"/>
    </row>
    <row r="139" spans="1:9" ht="12.75">
      <c r="A139" s="63"/>
      <c r="B139" s="82"/>
      <c r="C139" s="83"/>
      <c r="D139" s="83"/>
      <c r="E139" s="63"/>
      <c r="F139" s="63"/>
      <c r="G139" s="63"/>
      <c r="H139" s="63"/>
      <c r="I139" s="63"/>
    </row>
    <row r="140" spans="1:9" ht="12.75">
      <c r="A140" s="63"/>
      <c r="B140" s="82"/>
      <c r="C140" s="83"/>
      <c r="D140" s="83"/>
      <c r="E140" s="63"/>
      <c r="F140" s="63"/>
      <c r="G140" s="63"/>
      <c r="H140" s="63"/>
      <c r="I140" s="63"/>
    </row>
    <row r="141" spans="1:9" ht="12.75">
      <c r="A141" s="63"/>
      <c r="B141" s="82"/>
      <c r="C141" s="83"/>
      <c r="D141" s="83"/>
      <c r="E141" s="63"/>
      <c r="F141" s="63"/>
      <c r="G141" s="63"/>
      <c r="H141" s="63"/>
      <c r="I141" s="63"/>
    </row>
    <row r="142" spans="1:9" ht="12.75">
      <c r="A142" s="63"/>
      <c r="B142" s="82"/>
      <c r="C142" s="83"/>
      <c r="D142" s="83"/>
      <c r="E142" s="63"/>
      <c r="F142" s="63"/>
      <c r="G142" s="63"/>
      <c r="H142" s="63"/>
      <c r="I142" s="63"/>
    </row>
    <row r="143" spans="1:9" ht="12.75">
      <c r="A143" s="63"/>
      <c r="B143" s="82"/>
      <c r="C143" s="83"/>
      <c r="D143" s="83"/>
      <c r="E143" s="63"/>
      <c r="F143" s="63"/>
      <c r="G143" s="63"/>
      <c r="H143" s="63"/>
      <c r="I143" s="63"/>
    </row>
    <row r="144" spans="1:9" ht="12.75">
      <c r="A144" s="63"/>
      <c r="B144" s="82"/>
      <c r="C144" s="83"/>
      <c r="D144" s="83"/>
      <c r="E144" s="63"/>
      <c r="F144" s="63"/>
      <c r="G144" s="63"/>
      <c r="H144" s="63"/>
      <c r="I144" s="63"/>
    </row>
    <row r="145" spans="1:9" ht="12.75">
      <c r="A145" s="63"/>
      <c r="B145" s="82"/>
      <c r="C145" s="83"/>
      <c r="D145" s="83"/>
      <c r="E145" s="63"/>
      <c r="F145" s="63"/>
      <c r="G145" s="63"/>
      <c r="H145" s="63"/>
      <c r="I145" s="63"/>
    </row>
    <row r="146" spans="1:9" ht="12.75">
      <c r="A146" s="63"/>
      <c r="B146" s="82"/>
      <c r="C146" s="83"/>
      <c r="D146" s="83"/>
      <c r="E146" s="63"/>
      <c r="F146" s="63"/>
      <c r="G146" s="63"/>
      <c r="H146" s="63"/>
      <c r="I146" s="63"/>
    </row>
    <row r="147" spans="1:9" ht="12.75">
      <c r="A147" s="63"/>
      <c r="B147" s="82"/>
      <c r="C147" s="83"/>
      <c r="D147" s="83"/>
      <c r="E147" s="63"/>
      <c r="F147" s="63"/>
      <c r="G147" s="63"/>
      <c r="H147" s="63"/>
      <c r="I147" s="63"/>
    </row>
    <row r="148" spans="1:9" ht="12.75">
      <c r="A148" s="63"/>
      <c r="B148" s="82"/>
      <c r="C148" s="83"/>
      <c r="D148" s="83"/>
      <c r="E148" s="63"/>
      <c r="F148" s="63"/>
      <c r="G148" s="63"/>
      <c r="H148" s="63"/>
      <c r="I148" s="63"/>
    </row>
    <row r="149" spans="1:9" ht="12.75">
      <c r="A149" s="63"/>
      <c r="B149" s="82"/>
      <c r="C149" s="83"/>
      <c r="D149" s="83"/>
      <c r="E149" s="63"/>
      <c r="F149" s="63"/>
      <c r="G149" s="63"/>
      <c r="H149" s="63"/>
      <c r="I149" s="63"/>
    </row>
    <row r="150" spans="1:9" ht="12.75">
      <c r="A150" s="63"/>
      <c r="B150" s="82"/>
      <c r="C150" s="83"/>
      <c r="D150" s="83"/>
      <c r="E150" s="63"/>
      <c r="F150" s="63"/>
      <c r="G150" s="63"/>
      <c r="H150" s="63"/>
      <c r="I150" s="63"/>
    </row>
    <row r="151" spans="1:9" ht="12.75">
      <c r="A151" s="63"/>
      <c r="B151" s="82"/>
      <c r="C151" s="83"/>
      <c r="D151" s="83"/>
      <c r="E151" s="63"/>
      <c r="F151" s="63"/>
      <c r="G151" s="63"/>
      <c r="H151" s="63"/>
      <c r="I151" s="63"/>
    </row>
    <row r="152" spans="1:9" ht="12.75">
      <c r="A152" s="63"/>
      <c r="B152" s="82"/>
      <c r="C152" s="83"/>
      <c r="D152" s="83"/>
      <c r="E152" s="63"/>
      <c r="F152" s="63"/>
      <c r="G152" s="63"/>
      <c r="H152" s="63"/>
      <c r="I152" s="63"/>
    </row>
    <row r="153" spans="1:9" ht="12.75">
      <c r="A153" s="63"/>
      <c r="B153" s="82"/>
      <c r="C153" s="83"/>
      <c r="D153" s="83"/>
      <c r="E153" s="63"/>
      <c r="F153" s="63"/>
      <c r="G153" s="63"/>
      <c r="H153" s="63"/>
      <c r="I153" s="63"/>
    </row>
    <row r="154" spans="1:9" ht="12.75">
      <c r="A154" s="63"/>
      <c r="B154" s="82"/>
      <c r="C154" s="83"/>
      <c r="D154" s="83"/>
      <c r="E154" s="63"/>
      <c r="F154" s="63"/>
      <c r="G154" s="63"/>
      <c r="H154" s="63"/>
      <c r="I154" s="63"/>
    </row>
    <row r="155" spans="1:9" ht="12.75">
      <c r="A155" s="63"/>
      <c r="B155" s="82"/>
      <c r="C155" s="83"/>
      <c r="D155" s="83"/>
      <c r="E155" s="63"/>
      <c r="F155" s="63"/>
      <c r="G155" s="63"/>
      <c r="H155" s="63"/>
      <c r="I155" s="63"/>
    </row>
    <row r="156" spans="1:9" ht="12.75">
      <c r="A156" s="63"/>
      <c r="B156" s="82"/>
      <c r="C156" s="83"/>
      <c r="D156" s="83"/>
      <c r="E156" s="63"/>
      <c r="F156" s="63"/>
      <c r="G156" s="63"/>
      <c r="H156" s="63"/>
      <c r="I156" s="63"/>
    </row>
    <row r="157" spans="1:9" ht="12.75">
      <c r="A157" s="63"/>
      <c r="B157" s="82"/>
      <c r="C157" s="83"/>
      <c r="D157" s="83"/>
      <c r="E157" s="63"/>
      <c r="F157" s="63"/>
      <c r="G157" s="63"/>
      <c r="H157" s="63"/>
      <c r="I157" s="63"/>
    </row>
    <row r="158" spans="1:9" ht="12.75">
      <c r="A158" s="63"/>
      <c r="B158" s="82"/>
      <c r="C158" s="83"/>
      <c r="D158" s="83"/>
      <c r="E158" s="63"/>
      <c r="F158" s="63"/>
      <c r="G158" s="63"/>
      <c r="H158" s="63"/>
      <c r="I158" s="63"/>
    </row>
    <row r="159" spans="1:9" ht="12.75">
      <c r="A159" s="63"/>
      <c r="B159" s="82"/>
      <c r="C159" s="83"/>
      <c r="D159" s="83"/>
      <c r="E159" s="63"/>
      <c r="F159" s="63"/>
      <c r="G159" s="63"/>
      <c r="H159" s="63"/>
      <c r="I159" s="63"/>
    </row>
    <row r="160" spans="1:9" ht="12.75">
      <c r="A160" s="63"/>
      <c r="B160" s="82"/>
      <c r="C160" s="83"/>
      <c r="D160" s="83"/>
      <c r="E160" s="63"/>
      <c r="F160" s="63"/>
      <c r="G160" s="63"/>
      <c r="H160" s="63"/>
      <c r="I160" s="63"/>
    </row>
    <row r="161" spans="1:9" ht="12.75">
      <c r="A161" s="63"/>
      <c r="B161" s="82"/>
      <c r="C161" s="83"/>
      <c r="D161" s="83"/>
      <c r="E161" s="63"/>
      <c r="F161" s="63"/>
      <c r="G161" s="63"/>
      <c r="H161" s="63"/>
      <c r="I161" s="63"/>
    </row>
    <row r="162" spans="1:9" ht="12.75">
      <c r="A162" s="63"/>
      <c r="B162" s="82"/>
      <c r="C162" s="83"/>
      <c r="D162" s="83"/>
      <c r="E162" s="63"/>
      <c r="F162" s="63"/>
      <c r="G162" s="63"/>
      <c r="H162" s="63"/>
      <c r="I162" s="63"/>
    </row>
    <row r="163" spans="1:9" ht="12.75">
      <c r="A163" s="63"/>
      <c r="B163" s="82"/>
      <c r="C163" s="83"/>
      <c r="D163" s="83"/>
      <c r="E163" s="63"/>
      <c r="F163" s="63"/>
      <c r="G163" s="63"/>
      <c r="H163" s="63"/>
      <c r="I163" s="63"/>
    </row>
    <row r="164" spans="1:9" ht="12.75">
      <c r="A164" s="63"/>
      <c r="B164" s="82"/>
      <c r="C164" s="83"/>
      <c r="D164" s="83"/>
      <c r="E164" s="63"/>
      <c r="F164" s="63"/>
      <c r="G164" s="63"/>
      <c r="H164" s="63"/>
      <c r="I164" s="63"/>
    </row>
    <row r="165" spans="1:9" ht="12.75">
      <c r="A165" s="63"/>
      <c r="B165" s="82"/>
      <c r="C165" s="83"/>
      <c r="D165" s="83"/>
      <c r="E165" s="63"/>
      <c r="F165" s="63"/>
      <c r="G165" s="63"/>
      <c r="H165" s="63"/>
      <c r="I165" s="63"/>
    </row>
    <row r="166" spans="1:9" ht="12.75">
      <c r="A166" s="63"/>
      <c r="B166" s="82"/>
      <c r="C166" s="83"/>
      <c r="D166" s="83"/>
      <c r="E166" s="63"/>
      <c r="F166" s="63"/>
      <c r="G166" s="63"/>
      <c r="H166" s="63"/>
      <c r="I166" s="63"/>
    </row>
    <row r="167" spans="1:9" ht="12.75">
      <c r="A167" s="63"/>
      <c r="B167" s="82"/>
      <c r="C167" s="83"/>
      <c r="D167" s="83"/>
      <c r="E167" s="63"/>
      <c r="F167" s="63"/>
      <c r="G167" s="63"/>
      <c r="H167" s="63"/>
      <c r="I167" s="63"/>
    </row>
    <row r="168" spans="1:9" ht="12.75">
      <c r="A168" s="63"/>
      <c r="B168" s="82"/>
      <c r="C168" s="83"/>
      <c r="D168" s="83"/>
      <c r="E168" s="63"/>
      <c r="F168" s="63"/>
      <c r="G168" s="63"/>
      <c r="H168" s="63"/>
      <c r="I168" s="63"/>
    </row>
    <row r="169" spans="1:9" ht="12.75">
      <c r="A169" s="63"/>
      <c r="B169" s="82"/>
      <c r="C169" s="83"/>
      <c r="D169" s="83"/>
      <c r="E169" s="63"/>
      <c r="F169" s="63"/>
      <c r="G169" s="63"/>
      <c r="H169" s="63"/>
      <c r="I169" s="63"/>
    </row>
    <row r="170" spans="1:9" ht="12.75">
      <c r="A170" s="63"/>
      <c r="B170" s="82"/>
      <c r="C170" s="83"/>
      <c r="D170" s="83"/>
      <c r="E170" s="63"/>
      <c r="F170" s="63"/>
      <c r="G170" s="63"/>
      <c r="H170" s="63"/>
      <c r="I170" s="63"/>
    </row>
    <row r="171" spans="1:9" ht="12.75">
      <c r="A171" s="63"/>
      <c r="B171" s="82"/>
      <c r="C171" s="83"/>
      <c r="D171" s="83"/>
      <c r="E171" s="63"/>
      <c r="F171" s="63"/>
      <c r="G171" s="63"/>
      <c r="H171" s="63"/>
      <c r="I171" s="63"/>
    </row>
    <row r="172" spans="1:9" ht="12.75">
      <c r="A172" s="63"/>
      <c r="B172" s="82"/>
      <c r="C172" s="83"/>
      <c r="D172" s="83"/>
      <c r="E172" s="63"/>
      <c r="F172" s="63"/>
      <c r="G172" s="63"/>
      <c r="H172" s="63"/>
      <c r="I172" s="63"/>
    </row>
    <row r="173" spans="1:9" ht="12.75">
      <c r="A173" s="63"/>
      <c r="B173" s="82"/>
      <c r="C173" s="83"/>
      <c r="D173" s="83"/>
      <c r="E173" s="63"/>
      <c r="F173" s="63"/>
      <c r="G173" s="63"/>
      <c r="H173" s="63"/>
      <c r="I173" s="63"/>
    </row>
    <row r="174" spans="1:9" ht="12.75">
      <c r="A174" s="63"/>
      <c r="B174" s="82"/>
      <c r="C174" s="83"/>
      <c r="D174" s="83"/>
      <c r="E174" s="63"/>
      <c r="F174" s="63"/>
      <c r="G174" s="63"/>
      <c r="H174" s="63"/>
      <c r="I174" s="63"/>
    </row>
    <row r="175" spans="1:9" ht="12.75">
      <c r="A175" s="63"/>
      <c r="B175" s="82"/>
      <c r="C175" s="83"/>
      <c r="D175" s="83"/>
      <c r="E175" s="63"/>
      <c r="F175" s="63"/>
      <c r="G175" s="63"/>
      <c r="H175" s="63"/>
      <c r="I175" s="63"/>
    </row>
    <row r="176" spans="1:9" ht="12.75">
      <c r="A176" s="63"/>
      <c r="B176" s="82"/>
      <c r="C176" s="83"/>
      <c r="D176" s="83"/>
      <c r="E176" s="63"/>
      <c r="F176" s="63"/>
      <c r="G176" s="63"/>
      <c r="H176" s="63"/>
      <c r="I176" s="63"/>
    </row>
    <row r="177" spans="1:9" ht="12.75">
      <c r="A177" s="63"/>
      <c r="B177" s="82"/>
      <c r="C177" s="83"/>
      <c r="D177" s="83"/>
      <c r="E177" s="63"/>
      <c r="F177" s="63"/>
      <c r="G177" s="63"/>
      <c r="H177" s="63"/>
      <c r="I177" s="63"/>
    </row>
    <row r="178" spans="1:9" ht="12.75">
      <c r="A178" s="63"/>
      <c r="B178" s="82"/>
      <c r="C178" s="83"/>
      <c r="D178" s="83"/>
      <c r="E178" s="63"/>
      <c r="F178" s="63"/>
      <c r="G178" s="63"/>
      <c r="H178" s="63"/>
      <c r="I178" s="63"/>
    </row>
    <row r="179" spans="1:9" ht="12.75">
      <c r="A179" s="63"/>
      <c r="B179" s="82"/>
      <c r="C179" s="83"/>
      <c r="D179" s="83"/>
      <c r="E179" s="63"/>
      <c r="F179" s="63"/>
      <c r="G179" s="63"/>
      <c r="H179" s="63"/>
      <c r="I179" s="63"/>
    </row>
    <row r="180" spans="1:9" ht="12.75">
      <c r="A180" s="63"/>
      <c r="B180" s="82"/>
      <c r="C180" s="83"/>
      <c r="D180" s="83"/>
      <c r="E180" s="63"/>
      <c r="F180" s="63"/>
      <c r="G180" s="63"/>
      <c r="H180" s="63"/>
      <c r="I180" s="63"/>
    </row>
    <row r="181" spans="1:9" ht="12.75">
      <c r="A181" s="63"/>
      <c r="B181" s="82"/>
      <c r="C181" s="83"/>
      <c r="D181" s="83"/>
      <c r="E181" s="63"/>
      <c r="F181" s="63"/>
      <c r="G181" s="63"/>
      <c r="H181" s="63"/>
      <c r="I181" s="63"/>
    </row>
    <row r="182" spans="1:9" ht="12.75">
      <c r="A182" s="63"/>
      <c r="B182" s="82"/>
      <c r="C182" s="83"/>
      <c r="D182" s="83"/>
      <c r="E182" s="63"/>
      <c r="F182" s="63"/>
      <c r="G182" s="63"/>
      <c r="H182" s="63"/>
      <c r="I182" s="63"/>
    </row>
    <row r="183" spans="1:9" ht="12.75">
      <c r="A183" s="63"/>
      <c r="B183" s="82"/>
      <c r="C183" s="83"/>
      <c r="D183" s="83"/>
      <c r="E183" s="63"/>
      <c r="F183" s="63"/>
      <c r="G183" s="63"/>
      <c r="H183" s="63"/>
      <c r="I183" s="63"/>
    </row>
  </sheetData>
  <sheetProtection selectLockedCells="1" selectUnlockedCells="1"/>
  <mergeCells count="16">
    <mergeCell ref="B1:I1"/>
    <mergeCell ref="B2:I2"/>
    <mergeCell ref="B3:I3"/>
    <mergeCell ref="B4:I4"/>
    <mergeCell ref="B5:I5"/>
    <mergeCell ref="B7:I7"/>
    <mergeCell ref="B8:I8"/>
    <mergeCell ref="B9:I9"/>
    <mergeCell ref="B10:I10"/>
    <mergeCell ref="B11:I11"/>
    <mergeCell ref="A13:I13"/>
    <mergeCell ref="D15:I15"/>
    <mergeCell ref="A53:C53"/>
    <mergeCell ref="A54:B54"/>
    <mergeCell ref="C55:I55"/>
    <mergeCell ref="C56:G56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36"/>
  <sheetViews>
    <sheetView workbookViewId="0" topLeftCell="A1">
      <selection activeCell="B148" sqref="B148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11.375" style="0" customWidth="1"/>
    <col min="4" max="4" width="5.25390625" style="0" customWidth="1"/>
    <col min="5" max="8" width="0" style="0" hidden="1" customWidth="1"/>
    <col min="9" max="9" width="12.75390625" style="0" customWidth="1"/>
  </cols>
  <sheetData>
    <row r="1" spans="1:9" ht="16.5" customHeight="1">
      <c r="A1" s="36"/>
      <c r="B1" s="37" t="s">
        <v>207</v>
      </c>
      <c r="C1" s="37"/>
      <c r="D1" s="37"/>
      <c r="E1" s="37"/>
      <c r="F1" s="37"/>
      <c r="G1" s="37"/>
      <c r="H1" s="37"/>
      <c r="I1" s="37"/>
    </row>
    <row r="2" spans="1:9" ht="17.25" customHeight="1">
      <c r="A2" s="36"/>
      <c r="B2" s="37" t="s">
        <v>1</v>
      </c>
      <c r="C2" s="37"/>
      <c r="D2" s="37"/>
      <c r="E2" s="37"/>
      <c r="F2" s="37"/>
      <c r="G2" s="37"/>
      <c r="H2" s="37"/>
      <c r="I2" s="37"/>
    </row>
    <row r="3" spans="1:9" ht="18" customHeight="1">
      <c r="A3" s="36"/>
      <c r="B3" s="37" t="s">
        <v>2</v>
      </c>
      <c r="C3" s="37"/>
      <c r="D3" s="37"/>
      <c r="E3" s="37"/>
      <c r="F3" s="37"/>
      <c r="G3" s="37"/>
      <c r="H3" s="37"/>
      <c r="I3" s="37"/>
    </row>
    <row r="4" spans="1:9" ht="17.25" customHeight="1">
      <c r="A4" s="36"/>
      <c r="B4" s="37" t="s">
        <v>140</v>
      </c>
      <c r="C4" s="37"/>
      <c r="D4" s="37"/>
      <c r="E4" s="37"/>
      <c r="F4" s="37"/>
      <c r="G4" s="37"/>
      <c r="H4" s="37"/>
      <c r="I4" s="37"/>
    </row>
    <row r="5" spans="1:9" ht="20.25" customHeight="1">
      <c r="A5" s="36"/>
      <c r="B5" s="37" t="s">
        <v>208</v>
      </c>
      <c r="C5" s="37"/>
      <c r="D5" s="37"/>
      <c r="E5" s="37"/>
      <c r="F5" s="37"/>
      <c r="G5" s="37"/>
      <c r="H5" s="37"/>
      <c r="I5" s="37"/>
    </row>
    <row r="6" spans="1:9" ht="3.75" customHeight="1">
      <c r="A6" s="36"/>
      <c r="B6" s="84"/>
      <c r="C6" s="84"/>
      <c r="D6" s="84"/>
      <c r="E6" s="84"/>
      <c r="F6" s="84"/>
      <c r="G6" s="84"/>
      <c r="H6" s="84"/>
      <c r="I6" s="84"/>
    </row>
    <row r="7" spans="1:9" ht="18.75" customHeight="1">
      <c r="A7" s="36"/>
      <c r="B7" s="37" t="s">
        <v>209</v>
      </c>
      <c r="C7" s="37"/>
      <c r="D7" s="37"/>
      <c r="E7" s="37"/>
      <c r="F7" s="37"/>
      <c r="G7" s="37"/>
      <c r="H7" s="37"/>
      <c r="I7" s="37"/>
    </row>
    <row r="8" spans="1:9" ht="12.75" customHeight="1">
      <c r="A8" s="36"/>
      <c r="B8" s="37" t="s">
        <v>1</v>
      </c>
      <c r="C8" s="37"/>
      <c r="D8" s="37"/>
      <c r="E8" s="37"/>
      <c r="F8" s="37"/>
      <c r="G8" s="37"/>
      <c r="H8" s="37"/>
      <c r="I8" s="37"/>
    </row>
    <row r="9" spans="1:9" ht="12.75" customHeight="1">
      <c r="A9" s="36"/>
      <c r="B9" s="37" t="s">
        <v>2</v>
      </c>
      <c r="C9" s="37"/>
      <c r="D9" s="37"/>
      <c r="E9" s="37"/>
      <c r="F9" s="37"/>
      <c r="G9" s="37"/>
      <c r="H9" s="37"/>
      <c r="I9" s="37"/>
    </row>
    <row r="10" spans="1:9" ht="18" customHeight="1">
      <c r="A10" s="36"/>
      <c r="B10" s="37" t="s">
        <v>140</v>
      </c>
      <c r="C10" s="37"/>
      <c r="D10" s="37"/>
      <c r="E10" s="37"/>
      <c r="F10" s="37"/>
      <c r="G10" s="37"/>
      <c r="H10" s="37"/>
      <c r="I10" s="37"/>
    </row>
    <row r="11" spans="1:9" ht="18.75" customHeight="1">
      <c r="A11" s="36"/>
      <c r="B11" s="37" t="s">
        <v>6</v>
      </c>
      <c r="C11" s="37"/>
      <c r="D11" s="37"/>
      <c r="E11" s="37"/>
      <c r="F11" s="37"/>
      <c r="G11" s="37"/>
      <c r="H11" s="37"/>
      <c r="I11" s="37"/>
    </row>
    <row r="12" spans="1:9" ht="7.5" customHeight="1">
      <c r="A12" s="36"/>
      <c r="B12" s="4"/>
      <c r="C12" s="4"/>
      <c r="D12" s="4"/>
      <c r="E12" s="4"/>
      <c r="F12" s="4"/>
      <c r="G12" s="4"/>
      <c r="H12" s="4"/>
      <c r="I12" s="4"/>
    </row>
    <row r="13" spans="1:34" ht="72.75" customHeight="1">
      <c r="A13" s="40" t="s">
        <v>210</v>
      </c>
      <c r="B13" s="40"/>
      <c r="C13" s="40"/>
      <c r="D13" s="40"/>
      <c r="E13" s="40"/>
      <c r="F13" s="40"/>
      <c r="G13" s="40"/>
      <c r="H13" s="40"/>
      <c r="I13" s="40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</row>
    <row r="14" spans="1:9" ht="0.75" customHeight="1">
      <c r="A14" s="86"/>
      <c r="B14" s="86"/>
      <c r="C14" s="86"/>
      <c r="D14" s="86"/>
      <c r="E14" s="86"/>
      <c r="F14" s="86"/>
      <c r="G14" s="86"/>
      <c r="H14" s="86"/>
      <c r="I14" s="86"/>
    </row>
    <row r="15" spans="1:9" ht="0.75" customHeight="1" hidden="1">
      <c r="A15" s="87"/>
      <c r="B15" s="87"/>
      <c r="C15" s="87"/>
      <c r="D15" s="87"/>
      <c r="E15" s="87"/>
      <c r="F15" s="87"/>
      <c r="G15" s="87"/>
      <c r="H15" s="87"/>
      <c r="I15" s="87"/>
    </row>
    <row r="16" spans="1:9" ht="15.75" customHeight="1">
      <c r="A16" s="36"/>
      <c r="B16" s="36"/>
      <c r="C16" s="43" t="s">
        <v>8</v>
      </c>
      <c r="D16" s="43"/>
      <c r="E16" s="43"/>
      <c r="F16" s="43"/>
      <c r="G16" s="43"/>
      <c r="H16" s="43"/>
      <c r="I16" s="43"/>
    </row>
    <row r="17" spans="1:9" ht="28.5" customHeight="1">
      <c r="A17" s="44" t="s">
        <v>143</v>
      </c>
      <c r="B17" s="44" t="s">
        <v>144</v>
      </c>
      <c r="C17" s="44" t="s">
        <v>211</v>
      </c>
      <c r="D17" s="44" t="s">
        <v>212</v>
      </c>
      <c r="E17" s="44" t="s">
        <v>213</v>
      </c>
      <c r="F17" s="44" t="s">
        <v>214</v>
      </c>
      <c r="G17" s="44" t="s">
        <v>215</v>
      </c>
      <c r="H17" s="44" t="s">
        <v>216</v>
      </c>
      <c r="I17" s="44" t="s">
        <v>12</v>
      </c>
    </row>
    <row r="18" spans="1:9" ht="15" customHeight="1">
      <c r="A18" s="12"/>
      <c r="B18" s="12" t="s">
        <v>217</v>
      </c>
      <c r="C18" s="46"/>
      <c r="D18" s="46"/>
      <c r="E18" s="13">
        <f>SUM(E20+E24+E36+E51+E55+E63+E88+E101+E105+E112+E123+E137+E150+E154+E173+E184+E197+E203+E207)</f>
        <v>180491.2</v>
      </c>
      <c r="F18" s="13">
        <f>SUM(F20+F24+F36+F51+F55+F63+F88+F101+F105+F112+F123+F137+F150+F154+F173+F184+F197+F203+F207)</f>
        <v>34828.299999999996</v>
      </c>
      <c r="G18" s="13">
        <f>SUM(G20+G24+G36+G51+G55+G63+G88+G101+G105+G112+G123+G137+G150+G154+G173+G184+G197+G203+G207)</f>
        <v>992.7</v>
      </c>
      <c r="H18" s="13">
        <f>SUM(H20+H24+H36+H51+H55+H63+H88+H101+H105+H112+H123+H137+H150+H154+H173+H184+H197+H203+H207)</f>
        <v>33835.6</v>
      </c>
      <c r="I18" s="13">
        <f>SUM(I20+I24+I36+I51+I55+I63+I88+I101+I105+I112+I123+I137+I150+I154+I173+I184+I197+I203+I207)</f>
        <v>215319.50000000003</v>
      </c>
    </row>
    <row r="19" spans="1:9" ht="7.5" customHeight="1">
      <c r="A19" s="12"/>
      <c r="B19" s="26"/>
      <c r="C19" s="46"/>
      <c r="D19" s="46"/>
      <c r="E19" s="13"/>
      <c r="F19" s="47"/>
      <c r="G19" s="47"/>
      <c r="H19" s="47"/>
      <c r="I19" s="47"/>
    </row>
    <row r="20" spans="1:9" ht="50.25" customHeight="1">
      <c r="A20" s="46">
        <v>1</v>
      </c>
      <c r="B20" s="12" t="s">
        <v>218</v>
      </c>
      <c r="C20" s="50" t="s">
        <v>219</v>
      </c>
      <c r="D20" s="50"/>
      <c r="E20" s="13">
        <f>E21</f>
        <v>1198.5</v>
      </c>
      <c r="F20" s="47">
        <f aca="true" t="shared" si="0" ref="F20:F29">SUM(G20+H20)</f>
        <v>0</v>
      </c>
      <c r="G20" s="47">
        <f>SUM(G21)</f>
        <v>0</v>
      </c>
      <c r="H20" s="47"/>
      <c r="I20" s="47">
        <f aca="true" t="shared" si="1" ref="I20:I29">SUM(E20+F20)</f>
        <v>1198.5</v>
      </c>
    </row>
    <row r="21" spans="1:9" ht="33" customHeight="1">
      <c r="A21" s="88"/>
      <c r="B21" s="26" t="s">
        <v>220</v>
      </c>
      <c r="C21" s="53" t="s">
        <v>221</v>
      </c>
      <c r="D21" s="53"/>
      <c r="E21" s="18">
        <f>SUM(E23)</f>
        <v>1198.5</v>
      </c>
      <c r="F21" s="54">
        <f t="shared" si="0"/>
        <v>0</v>
      </c>
      <c r="G21" s="54">
        <f>SUM(G23)</f>
        <v>0</v>
      </c>
      <c r="H21" s="54"/>
      <c r="I21" s="54">
        <f t="shared" si="1"/>
        <v>1198.5</v>
      </c>
    </row>
    <row r="22" spans="1:9" ht="12.75">
      <c r="A22" s="88"/>
      <c r="B22" s="26" t="s">
        <v>222</v>
      </c>
      <c r="C22" s="53" t="s">
        <v>223</v>
      </c>
      <c r="D22" s="53"/>
      <c r="E22" s="18">
        <f>SUM(E21)</f>
        <v>1198.5</v>
      </c>
      <c r="F22" s="18">
        <f>SUM(F21)</f>
        <v>0</v>
      </c>
      <c r="G22" s="18">
        <f>SUM(G21)</f>
        <v>0</v>
      </c>
      <c r="H22" s="18">
        <f>SUM(H21)</f>
        <v>0</v>
      </c>
      <c r="I22" s="18">
        <f>SUM(I21)</f>
        <v>1198.5</v>
      </c>
    </row>
    <row r="23" spans="1:9" ht="81" customHeight="1">
      <c r="A23" s="88"/>
      <c r="B23" s="26" t="s">
        <v>224</v>
      </c>
      <c r="C23" s="53" t="s">
        <v>223</v>
      </c>
      <c r="D23" s="53" t="s">
        <v>225</v>
      </c>
      <c r="E23" s="18">
        <v>1198.5</v>
      </c>
      <c r="F23" s="54">
        <f t="shared" si="0"/>
        <v>0</v>
      </c>
      <c r="G23" s="54">
        <v>0</v>
      </c>
      <c r="H23" s="54"/>
      <c r="I23" s="54">
        <f t="shared" si="1"/>
        <v>1198.5</v>
      </c>
    </row>
    <row r="24" spans="1:9" ht="12.75">
      <c r="A24" s="46">
        <v>2</v>
      </c>
      <c r="B24" s="12" t="s">
        <v>226</v>
      </c>
      <c r="C24" s="50" t="s">
        <v>227</v>
      </c>
      <c r="D24" s="50"/>
      <c r="E24" s="13">
        <f>SUM(E25+E30+E33)</f>
        <v>18330.9</v>
      </c>
      <c r="F24" s="13">
        <f>SUM(F25+F30+F33)</f>
        <v>0</v>
      </c>
      <c r="G24" s="13">
        <f>SUM(G25+G30+G33)</f>
        <v>0</v>
      </c>
      <c r="H24" s="13">
        <f>SUM(H25+H30+H33)</f>
        <v>0</v>
      </c>
      <c r="I24" s="13">
        <f>SUM(I25+I30+I33)</f>
        <v>18330.9</v>
      </c>
    </row>
    <row r="25" spans="1:9" ht="12.75">
      <c r="A25" s="88"/>
      <c r="B25" s="26" t="s">
        <v>228</v>
      </c>
      <c r="C25" s="53" t="s">
        <v>229</v>
      </c>
      <c r="D25" s="53"/>
      <c r="E25" s="18">
        <f>SUM(E26)</f>
        <v>17473</v>
      </c>
      <c r="F25" s="54">
        <f t="shared" si="0"/>
        <v>0</v>
      </c>
      <c r="G25" s="54">
        <f>SUM(G26)</f>
        <v>0</v>
      </c>
      <c r="H25" s="54">
        <f>SUM(H27)</f>
        <v>0</v>
      </c>
      <c r="I25" s="54">
        <f t="shared" si="1"/>
        <v>17473</v>
      </c>
    </row>
    <row r="26" spans="1:9" ht="12.75">
      <c r="A26" s="88"/>
      <c r="B26" s="26" t="s">
        <v>222</v>
      </c>
      <c r="C26" s="53" t="s">
        <v>230</v>
      </c>
      <c r="D26" s="53"/>
      <c r="E26" s="18">
        <f>SUM(E27+E28+E29)</f>
        <v>17473</v>
      </c>
      <c r="F26" s="18">
        <f>SUM(F27+F28+F29)</f>
        <v>0</v>
      </c>
      <c r="G26" s="18">
        <f>SUM(G27+G28+G29)</f>
        <v>0</v>
      </c>
      <c r="H26" s="18">
        <f>SUM(H27+H28+H29)</f>
        <v>0</v>
      </c>
      <c r="I26" s="18">
        <f>SUM(I27+I28+I29)</f>
        <v>17473</v>
      </c>
    </row>
    <row r="27" spans="1:9" ht="81.75" customHeight="1">
      <c r="A27" s="88"/>
      <c r="B27" s="26" t="s">
        <v>224</v>
      </c>
      <c r="C27" s="53" t="s">
        <v>230</v>
      </c>
      <c r="D27" s="53" t="s">
        <v>225</v>
      </c>
      <c r="E27" s="18">
        <v>15866.3</v>
      </c>
      <c r="F27" s="54">
        <f t="shared" si="0"/>
        <v>0</v>
      </c>
      <c r="G27" s="54">
        <v>0</v>
      </c>
      <c r="H27" s="54">
        <v>0</v>
      </c>
      <c r="I27" s="54">
        <f t="shared" si="1"/>
        <v>15866.3</v>
      </c>
    </row>
    <row r="28" spans="1:9" ht="32.25" customHeight="1">
      <c r="A28" s="88"/>
      <c r="B28" s="26" t="s">
        <v>231</v>
      </c>
      <c r="C28" s="53" t="s">
        <v>230</v>
      </c>
      <c r="D28" s="53" t="s">
        <v>232</v>
      </c>
      <c r="E28" s="18">
        <v>1406.7</v>
      </c>
      <c r="F28" s="54">
        <f t="shared" si="0"/>
        <v>0</v>
      </c>
      <c r="G28" s="54">
        <v>0</v>
      </c>
      <c r="H28" s="54"/>
      <c r="I28" s="54">
        <f t="shared" si="1"/>
        <v>1406.7</v>
      </c>
    </row>
    <row r="29" spans="1:9" ht="18.75" customHeight="1">
      <c r="A29" s="88"/>
      <c r="B29" s="26" t="s">
        <v>233</v>
      </c>
      <c r="C29" s="53" t="s">
        <v>230</v>
      </c>
      <c r="D29" s="53" t="s">
        <v>234</v>
      </c>
      <c r="E29" s="18">
        <v>200</v>
      </c>
      <c r="F29" s="54">
        <f t="shared" si="0"/>
        <v>0</v>
      </c>
      <c r="G29" s="54">
        <v>0</v>
      </c>
      <c r="H29" s="54"/>
      <c r="I29" s="54">
        <f t="shared" si="1"/>
        <v>200</v>
      </c>
    </row>
    <row r="30" spans="1:9" ht="17.25" customHeight="1">
      <c r="A30" s="88"/>
      <c r="B30" s="26" t="s">
        <v>235</v>
      </c>
      <c r="C30" s="53" t="s">
        <v>236</v>
      </c>
      <c r="D30" s="53"/>
      <c r="E30" s="18">
        <f>SUM(E31)</f>
        <v>12.4</v>
      </c>
      <c r="F30" s="18">
        <f>SUM(F31)</f>
        <v>0</v>
      </c>
      <c r="G30" s="18">
        <f>SUM(G31)</f>
        <v>0</v>
      </c>
      <c r="H30" s="18">
        <f>SUM(H31)</f>
        <v>0</v>
      </c>
      <c r="I30" s="18">
        <f>SUM(I31)</f>
        <v>12.4</v>
      </c>
    </row>
    <row r="31" spans="1:9" ht="63" customHeight="1">
      <c r="A31" s="88"/>
      <c r="B31" s="26" t="s">
        <v>237</v>
      </c>
      <c r="C31" s="53" t="s">
        <v>238</v>
      </c>
      <c r="D31" s="53"/>
      <c r="E31" s="18">
        <f>SUM(E32)</f>
        <v>12.4</v>
      </c>
      <c r="F31" s="18">
        <f>SUM(F32)</f>
        <v>0</v>
      </c>
      <c r="G31" s="18">
        <f>SUM(G32)</f>
        <v>0</v>
      </c>
      <c r="H31" s="18">
        <f>SUM(H32)</f>
        <v>0</v>
      </c>
      <c r="I31" s="54">
        <f>SUM(E31+F31)</f>
        <v>12.4</v>
      </c>
    </row>
    <row r="32" spans="1:9" ht="33" customHeight="1">
      <c r="A32" s="88"/>
      <c r="B32" s="26" t="s">
        <v>231</v>
      </c>
      <c r="C32" s="53" t="s">
        <v>239</v>
      </c>
      <c r="D32" s="53" t="s">
        <v>232</v>
      </c>
      <c r="E32" s="18">
        <v>12.4</v>
      </c>
      <c r="F32" s="54">
        <f>SUM(G32+H32)</f>
        <v>0</v>
      </c>
      <c r="G32" s="54"/>
      <c r="H32" s="54">
        <v>0</v>
      </c>
      <c r="I32" s="54">
        <f>SUM(E32+F32)</f>
        <v>12.4</v>
      </c>
    </row>
    <row r="33" spans="1:9" ht="33" customHeight="1">
      <c r="A33" s="88"/>
      <c r="B33" s="26" t="s">
        <v>240</v>
      </c>
      <c r="C33" s="53" t="s">
        <v>241</v>
      </c>
      <c r="D33" s="53"/>
      <c r="E33" s="18">
        <f aca="true" t="shared" si="2" ref="E33:I34">SUM(E34)</f>
        <v>845.5</v>
      </c>
      <c r="F33" s="18">
        <f t="shared" si="2"/>
        <v>0</v>
      </c>
      <c r="G33" s="18">
        <f t="shared" si="2"/>
        <v>0</v>
      </c>
      <c r="H33" s="18">
        <f t="shared" si="2"/>
        <v>0</v>
      </c>
      <c r="I33" s="18">
        <f t="shared" si="2"/>
        <v>845.5</v>
      </c>
    </row>
    <row r="34" spans="1:9" ht="31.5" customHeight="1">
      <c r="A34" s="88"/>
      <c r="B34" s="26" t="s">
        <v>222</v>
      </c>
      <c r="C34" s="53" t="s">
        <v>242</v>
      </c>
      <c r="D34" s="53"/>
      <c r="E34" s="18">
        <f t="shared" si="2"/>
        <v>845.5</v>
      </c>
      <c r="F34" s="18">
        <f t="shared" si="2"/>
        <v>0</v>
      </c>
      <c r="G34" s="18">
        <f t="shared" si="2"/>
        <v>0</v>
      </c>
      <c r="H34" s="18">
        <f t="shared" si="2"/>
        <v>0</v>
      </c>
      <c r="I34" s="18">
        <f t="shared" si="2"/>
        <v>845.5</v>
      </c>
    </row>
    <row r="35" spans="1:9" ht="15.75" customHeight="1">
      <c r="A35" s="88"/>
      <c r="B35" s="56" t="s">
        <v>243</v>
      </c>
      <c r="C35" s="88" t="s">
        <v>242</v>
      </c>
      <c r="D35" s="53" t="s">
        <v>244</v>
      </c>
      <c r="E35" s="18">
        <v>845.5</v>
      </c>
      <c r="F35" s="54">
        <f>SUM(G35)</f>
        <v>0</v>
      </c>
      <c r="G35" s="54">
        <v>0</v>
      </c>
      <c r="H35" s="54"/>
      <c r="I35" s="54">
        <f>SUM(E35+F35)</f>
        <v>845.5</v>
      </c>
    </row>
    <row r="36" spans="1:9" ht="33" customHeight="1">
      <c r="A36" s="46">
        <v>3</v>
      </c>
      <c r="B36" s="89" t="s">
        <v>245</v>
      </c>
      <c r="C36" s="46" t="s">
        <v>246</v>
      </c>
      <c r="D36" s="50"/>
      <c r="E36" s="13">
        <f>SUM(E37+E40+E43+E48)</f>
        <v>22695.3</v>
      </c>
      <c r="F36" s="13">
        <f>SUM(F37+F40+F43+F48)</f>
        <v>391.1</v>
      </c>
      <c r="G36" s="13">
        <f>SUM(G37+G40+G43+G48)</f>
        <v>391.1</v>
      </c>
      <c r="H36" s="13">
        <f>SUM(H37+H40+H43+H48)</f>
        <v>0</v>
      </c>
      <c r="I36" s="13">
        <f>SUM(I37+I40+I43+I48)</f>
        <v>23086.399999999998</v>
      </c>
    </row>
    <row r="37" spans="1:9" ht="34.5" customHeight="1">
      <c r="A37" s="46"/>
      <c r="B37" s="56" t="s">
        <v>247</v>
      </c>
      <c r="C37" s="88" t="s">
        <v>248</v>
      </c>
      <c r="D37" s="50"/>
      <c r="E37" s="18">
        <f>SUM(E38)</f>
        <v>1648.8</v>
      </c>
      <c r="F37" s="18">
        <f>SUM(F38)</f>
        <v>0</v>
      </c>
      <c r="G37" s="18">
        <f>SUM(G38)</f>
        <v>0</v>
      </c>
      <c r="H37" s="18">
        <f>SUM(H38)</f>
        <v>0</v>
      </c>
      <c r="I37" s="18">
        <f>SUM(I38)</f>
        <v>1648.8</v>
      </c>
    </row>
    <row r="38" spans="1:9" ht="30.75" customHeight="1">
      <c r="A38" s="88"/>
      <c r="B38" s="26" t="s">
        <v>249</v>
      </c>
      <c r="C38" s="53" t="s">
        <v>250</v>
      </c>
      <c r="D38" s="53"/>
      <c r="E38" s="18">
        <f>E39</f>
        <v>1648.8</v>
      </c>
      <c r="F38" s="54">
        <f>SUM(G38:H38)</f>
        <v>0</v>
      </c>
      <c r="G38" s="54"/>
      <c r="H38" s="54"/>
      <c r="I38" s="54">
        <f>SUM(E38+F38)</f>
        <v>1648.8</v>
      </c>
    </row>
    <row r="39" spans="1:9" ht="12.75">
      <c r="A39" s="88"/>
      <c r="B39" s="26" t="s">
        <v>251</v>
      </c>
      <c r="C39" s="53" t="s">
        <v>252</v>
      </c>
      <c r="D39" s="53" t="s">
        <v>253</v>
      </c>
      <c r="E39" s="18">
        <v>1648.8</v>
      </c>
      <c r="F39" s="54">
        <f>SUM(G39+H39)</f>
        <v>0</v>
      </c>
      <c r="G39" s="54">
        <v>0</v>
      </c>
      <c r="H39" s="54">
        <v>0</v>
      </c>
      <c r="I39" s="54">
        <f>SUM(E39+F39)</f>
        <v>1648.8</v>
      </c>
    </row>
    <row r="40" spans="1:9" ht="63" customHeight="1">
      <c r="A40" s="88"/>
      <c r="B40" s="26" t="s">
        <v>254</v>
      </c>
      <c r="C40" s="53" t="s">
        <v>255</v>
      </c>
      <c r="D40" s="53"/>
      <c r="E40" s="18">
        <f aca="true" t="shared" si="3" ref="E40:G41">SUM(E41)</f>
        <v>1100</v>
      </c>
      <c r="F40" s="54">
        <f t="shared" si="3"/>
        <v>0</v>
      </c>
      <c r="G40" s="54">
        <f t="shared" si="3"/>
        <v>0</v>
      </c>
      <c r="H40" s="54"/>
      <c r="I40" s="54">
        <f>SUM(E40+F40)</f>
        <v>1100</v>
      </c>
    </row>
    <row r="41" spans="1:9" ht="93.75" customHeight="1">
      <c r="A41" s="88"/>
      <c r="B41" s="26" t="s">
        <v>256</v>
      </c>
      <c r="C41" s="53" t="s">
        <v>257</v>
      </c>
      <c r="D41" s="53"/>
      <c r="E41" s="18">
        <f t="shared" si="3"/>
        <v>1100</v>
      </c>
      <c r="F41" s="54">
        <f t="shared" si="3"/>
        <v>0</v>
      </c>
      <c r="G41" s="54">
        <f t="shared" si="3"/>
        <v>0</v>
      </c>
      <c r="H41" s="54">
        <f>SUM(H42)</f>
        <v>0</v>
      </c>
      <c r="I41" s="54">
        <f>SUM(I42)</f>
        <v>1100</v>
      </c>
    </row>
    <row r="42" spans="1:9" ht="12.75">
      <c r="A42" s="88"/>
      <c r="B42" s="26" t="s">
        <v>231</v>
      </c>
      <c r="C42" s="53" t="s">
        <v>257</v>
      </c>
      <c r="D42" s="53" t="s">
        <v>232</v>
      </c>
      <c r="E42" s="18">
        <v>1100</v>
      </c>
      <c r="F42" s="54">
        <f>SUM(G42+H42)</f>
        <v>0</v>
      </c>
      <c r="G42" s="54">
        <v>0</v>
      </c>
      <c r="H42" s="54"/>
      <c r="I42" s="54">
        <f>SUM(E42+F42)</f>
        <v>1100</v>
      </c>
    </row>
    <row r="43" spans="1:9" ht="48.75" customHeight="1">
      <c r="A43" s="88"/>
      <c r="B43" s="26" t="s">
        <v>258</v>
      </c>
      <c r="C43" s="53" t="s">
        <v>259</v>
      </c>
      <c r="D43" s="53"/>
      <c r="E43" s="18">
        <f>SUM(E44)</f>
        <v>19446.5</v>
      </c>
      <c r="F43" s="54">
        <f>SUM(G43+H43)</f>
        <v>391.1</v>
      </c>
      <c r="G43" s="54">
        <f>SUM(G44)</f>
        <v>391.1</v>
      </c>
      <c r="H43" s="54">
        <f>SUM(H44)</f>
        <v>0</v>
      </c>
      <c r="I43" s="54">
        <f>SUM(E43+F43)</f>
        <v>19837.6</v>
      </c>
    </row>
    <row r="44" spans="1:9" ht="30.75" customHeight="1">
      <c r="A44" s="88"/>
      <c r="B44" s="26" t="s">
        <v>260</v>
      </c>
      <c r="C44" s="53" t="s">
        <v>261</v>
      </c>
      <c r="D44" s="53"/>
      <c r="E44" s="18">
        <f>SUM(E45+E46+E47)</f>
        <v>19446.5</v>
      </c>
      <c r="F44" s="18">
        <f>SUM(F45+F46+F47)</f>
        <v>391.1</v>
      </c>
      <c r="G44" s="18">
        <f>SUM(G45+G46+G47)</f>
        <v>391.1</v>
      </c>
      <c r="H44" s="18">
        <f>SUM(H45+H46+H47)</f>
        <v>0</v>
      </c>
      <c r="I44" s="18">
        <f>SUM(I45+I46+I47)</f>
        <v>19837.6</v>
      </c>
    </row>
    <row r="45" spans="1:9" ht="12.75">
      <c r="A45" s="88"/>
      <c r="B45" s="26" t="s">
        <v>224</v>
      </c>
      <c r="C45" s="53" t="s">
        <v>261</v>
      </c>
      <c r="D45" s="53" t="s">
        <v>225</v>
      </c>
      <c r="E45" s="18">
        <v>17373.5</v>
      </c>
      <c r="F45" s="54">
        <f>SUM(G45)</f>
        <v>391.1</v>
      </c>
      <c r="G45" s="54">
        <v>391.1</v>
      </c>
      <c r="H45" s="54"/>
      <c r="I45" s="54">
        <f>SUM(E45+F45)</f>
        <v>17764.6</v>
      </c>
    </row>
    <row r="46" spans="1:9" ht="12.75">
      <c r="A46" s="88"/>
      <c r="B46" s="26" t="s">
        <v>231</v>
      </c>
      <c r="C46" s="53" t="s">
        <v>261</v>
      </c>
      <c r="D46" s="53" t="s">
        <v>232</v>
      </c>
      <c r="E46" s="18">
        <v>2053</v>
      </c>
      <c r="F46" s="54">
        <f>SUM(G46)</f>
        <v>0</v>
      </c>
      <c r="G46" s="54">
        <v>0</v>
      </c>
      <c r="H46" s="54"/>
      <c r="I46" s="54">
        <f>SUM(E46+F46)</f>
        <v>2053</v>
      </c>
    </row>
    <row r="47" spans="1:9" ht="18.75" customHeight="1">
      <c r="A47" s="88"/>
      <c r="B47" s="26" t="s">
        <v>233</v>
      </c>
      <c r="C47" s="53" t="s">
        <v>261</v>
      </c>
      <c r="D47" s="53" t="s">
        <v>234</v>
      </c>
      <c r="E47" s="18">
        <v>20</v>
      </c>
      <c r="F47" s="54">
        <f>SUM(G47+H47)</f>
        <v>0</v>
      </c>
      <c r="G47" s="54">
        <v>0</v>
      </c>
      <c r="H47" s="54"/>
      <c r="I47" s="54">
        <f>SUM(E47+F47)</f>
        <v>20</v>
      </c>
    </row>
    <row r="48" spans="1:9" ht="31.5" customHeight="1">
      <c r="A48" s="88"/>
      <c r="B48" s="26" t="s">
        <v>262</v>
      </c>
      <c r="C48" s="53" t="s">
        <v>263</v>
      </c>
      <c r="D48" s="53"/>
      <c r="E48" s="18">
        <f aca="true" t="shared" si="4" ref="E48:I49">SUM(E49)</f>
        <v>500</v>
      </c>
      <c r="F48" s="18">
        <f t="shared" si="4"/>
        <v>0</v>
      </c>
      <c r="G48" s="18">
        <f t="shared" si="4"/>
        <v>0</v>
      </c>
      <c r="H48" s="18">
        <f t="shared" si="4"/>
        <v>0</v>
      </c>
      <c r="I48" s="18">
        <f t="shared" si="4"/>
        <v>500</v>
      </c>
    </row>
    <row r="49" spans="1:9" ht="20.25" customHeight="1">
      <c r="A49" s="88"/>
      <c r="B49" s="26" t="s">
        <v>264</v>
      </c>
      <c r="C49" s="53" t="s">
        <v>265</v>
      </c>
      <c r="D49" s="53"/>
      <c r="E49" s="18">
        <f t="shared" si="4"/>
        <v>500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500</v>
      </c>
    </row>
    <row r="50" spans="1:9" ht="18.75" customHeight="1">
      <c r="A50" s="88"/>
      <c r="B50" s="26" t="s">
        <v>233</v>
      </c>
      <c r="C50" s="53" t="s">
        <v>265</v>
      </c>
      <c r="D50" s="53" t="s">
        <v>234</v>
      </c>
      <c r="E50" s="18">
        <v>500</v>
      </c>
      <c r="F50" s="54">
        <f>SUM(G50+H50)</f>
        <v>0</v>
      </c>
      <c r="G50" s="54">
        <v>0</v>
      </c>
      <c r="H50" s="54"/>
      <c r="I50" s="54">
        <f>SUM(E50+F50)</f>
        <v>500</v>
      </c>
    </row>
    <row r="51" spans="1:9" s="90" customFormat="1" ht="49.5" customHeight="1">
      <c r="A51" s="46">
        <v>4</v>
      </c>
      <c r="B51" s="12" t="s">
        <v>266</v>
      </c>
      <c r="C51" s="50" t="s">
        <v>267</v>
      </c>
      <c r="D51" s="50"/>
      <c r="E51" s="13">
        <f>SUM(E52)</f>
        <v>200</v>
      </c>
      <c r="F51" s="13">
        <f>SUM(F52)</f>
        <v>0</v>
      </c>
      <c r="G51" s="13">
        <f>SUM(G52)</f>
        <v>0</v>
      </c>
      <c r="H51" s="13">
        <f>SUM(H52)</f>
        <v>0</v>
      </c>
      <c r="I51" s="13">
        <f>SUM(I52)</f>
        <v>200</v>
      </c>
    </row>
    <row r="52" spans="1:9" ht="31.5" customHeight="1">
      <c r="A52" s="88"/>
      <c r="B52" s="26" t="s">
        <v>268</v>
      </c>
      <c r="C52" s="53" t="s">
        <v>269</v>
      </c>
      <c r="D52" s="53"/>
      <c r="E52" s="18">
        <f>SUM(E54)</f>
        <v>200</v>
      </c>
      <c r="F52" s="18">
        <f>SUM(F54)</f>
        <v>0</v>
      </c>
      <c r="G52" s="18">
        <f>SUM(G54)</f>
        <v>0</v>
      </c>
      <c r="H52" s="18">
        <f>SUM(H54)</f>
        <v>0</v>
      </c>
      <c r="I52" s="18">
        <f>SUM(I54)</f>
        <v>200</v>
      </c>
    </row>
    <row r="53" spans="1:9" ht="31.5" customHeight="1">
      <c r="A53" s="88"/>
      <c r="B53" s="26" t="s">
        <v>270</v>
      </c>
      <c r="C53" s="53" t="s">
        <v>271</v>
      </c>
      <c r="D53" s="53"/>
      <c r="E53" s="18">
        <f>SUM(E54)</f>
        <v>200</v>
      </c>
      <c r="F53" s="18">
        <f>SUM(F54)</f>
        <v>0</v>
      </c>
      <c r="G53" s="18">
        <f>SUM(G54)</f>
        <v>0</v>
      </c>
      <c r="H53" s="18">
        <f>SUM(H54)</f>
        <v>0</v>
      </c>
      <c r="I53" s="18">
        <f>SUM(I54)</f>
        <v>200</v>
      </c>
    </row>
    <row r="54" spans="1:9" ht="31.5" customHeight="1">
      <c r="A54" s="88"/>
      <c r="B54" s="26" t="s">
        <v>231</v>
      </c>
      <c r="C54" s="53" t="s">
        <v>271</v>
      </c>
      <c r="D54" s="53" t="s">
        <v>232</v>
      </c>
      <c r="E54" s="18">
        <v>200</v>
      </c>
      <c r="F54" s="54">
        <f>SUM(G54+H54)</f>
        <v>0</v>
      </c>
      <c r="G54" s="54">
        <v>0</v>
      </c>
      <c r="H54" s="54">
        <v>0</v>
      </c>
      <c r="I54" s="54">
        <f>SUM(E54+F54)</f>
        <v>200</v>
      </c>
    </row>
    <row r="55" spans="1:9" ht="12.75">
      <c r="A55" s="46">
        <v>5</v>
      </c>
      <c r="B55" s="12" t="s">
        <v>272</v>
      </c>
      <c r="C55" s="50" t="s">
        <v>273</v>
      </c>
      <c r="D55" s="50"/>
      <c r="E55" s="13">
        <f>SUM(E56+E60)</f>
        <v>4340.9</v>
      </c>
      <c r="F55" s="13">
        <f>SUM(G55+H55)</f>
        <v>0</v>
      </c>
      <c r="G55" s="13">
        <f>SUM(G56+G60)</f>
        <v>0</v>
      </c>
      <c r="H55" s="13">
        <f>SUM(H56+H60)</f>
        <v>0</v>
      </c>
      <c r="I55" s="13">
        <f>SUM(I56+I60)</f>
        <v>4340.9</v>
      </c>
    </row>
    <row r="56" spans="1:11" ht="18.75" customHeight="1">
      <c r="A56" s="88"/>
      <c r="B56" s="26" t="s">
        <v>274</v>
      </c>
      <c r="C56" s="53" t="s">
        <v>275</v>
      </c>
      <c r="D56" s="53"/>
      <c r="E56" s="18">
        <f>SUM(E58+E59)</f>
        <v>3944.9</v>
      </c>
      <c r="F56" s="13">
        <f>SUM(G56+H56)</f>
        <v>0</v>
      </c>
      <c r="G56" s="54">
        <f>SUM(G57)</f>
        <v>0</v>
      </c>
      <c r="H56" s="54"/>
      <c r="I56" s="54">
        <f>SUM(E56+F56)</f>
        <v>3944.9</v>
      </c>
      <c r="K56" s="26"/>
    </row>
    <row r="57" spans="1:9" ht="12.75">
      <c r="A57" s="88"/>
      <c r="B57" s="26" t="s">
        <v>276</v>
      </c>
      <c r="C57" s="53" t="s">
        <v>277</v>
      </c>
      <c r="D57" s="53"/>
      <c r="E57" s="18">
        <f>SUM(E58+E59)</f>
        <v>3944.9</v>
      </c>
      <c r="F57" s="18">
        <f>SUM(F58+F59)</f>
        <v>0</v>
      </c>
      <c r="G57" s="18">
        <f>SUM(G58+G59)</f>
        <v>0</v>
      </c>
      <c r="H57" s="18">
        <f>SUM(H58+H59)</f>
        <v>0</v>
      </c>
      <c r="I57" s="18">
        <f>SUM(I58+I59)</f>
        <v>3944.9</v>
      </c>
    </row>
    <row r="58" spans="1:9" ht="33" customHeight="1">
      <c r="A58" s="88"/>
      <c r="B58" s="26" t="s">
        <v>231</v>
      </c>
      <c r="C58" s="53" t="s">
        <v>278</v>
      </c>
      <c r="D58" s="53" t="s">
        <v>232</v>
      </c>
      <c r="E58" s="18">
        <v>2964.9</v>
      </c>
      <c r="F58" s="54">
        <f>SUM(G58)</f>
        <v>0</v>
      </c>
      <c r="G58" s="54">
        <v>0</v>
      </c>
      <c r="H58" s="54"/>
      <c r="I58" s="54">
        <f>SUM(E58+F58)</f>
        <v>2964.9</v>
      </c>
    </row>
    <row r="59" spans="1:9" ht="47.25" customHeight="1">
      <c r="A59" s="88"/>
      <c r="B59" s="26" t="s">
        <v>279</v>
      </c>
      <c r="C59" s="53" t="s">
        <v>278</v>
      </c>
      <c r="D59" s="53" t="s">
        <v>280</v>
      </c>
      <c r="E59" s="18">
        <v>980</v>
      </c>
      <c r="F59" s="54">
        <f>SUM(G59+H59)</f>
        <v>0</v>
      </c>
      <c r="G59" s="54">
        <v>0</v>
      </c>
      <c r="H59" s="54"/>
      <c r="I59" s="54">
        <f>SUM(E59+F59)</f>
        <v>980</v>
      </c>
    </row>
    <row r="60" spans="1:9" ht="65.25" customHeight="1">
      <c r="A60" s="88"/>
      <c r="B60" s="26" t="s">
        <v>281</v>
      </c>
      <c r="C60" s="53" t="s">
        <v>282</v>
      </c>
      <c r="D60" s="53"/>
      <c r="E60" s="18">
        <f>SUM(E61)</f>
        <v>396</v>
      </c>
      <c r="F60" s="18">
        <f>SUM(F61)</f>
        <v>0</v>
      </c>
      <c r="G60" s="18">
        <f>SUM(G61)</f>
        <v>0</v>
      </c>
      <c r="H60" s="18">
        <f>SUM(H61)</f>
        <v>0</v>
      </c>
      <c r="I60" s="18">
        <f>SUM(I61)</f>
        <v>396</v>
      </c>
    </row>
    <row r="61" spans="1:9" ht="46.5" customHeight="1">
      <c r="A61" s="88"/>
      <c r="B61" s="26" t="s">
        <v>283</v>
      </c>
      <c r="C61" s="53" t="s">
        <v>284</v>
      </c>
      <c r="D61" s="53"/>
      <c r="E61" s="18">
        <f>SUM(E62)</f>
        <v>396</v>
      </c>
      <c r="F61" s="18">
        <f>SUM(F62)</f>
        <v>0</v>
      </c>
      <c r="G61" s="18">
        <f>SUM(G62)</f>
        <v>0</v>
      </c>
      <c r="H61" s="18">
        <f>SUM(H62)</f>
        <v>0</v>
      </c>
      <c r="I61" s="18">
        <f>SUM(E61+F61)</f>
        <v>396</v>
      </c>
    </row>
    <row r="62" spans="1:9" ht="32.25" customHeight="1">
      <c r="A62" s="88"/>
      <c r="B62" s="26" t="s">
        <v>231</v>
      </c>
      <c r="C62" s="53" t="s">
        <v>284</v>
      </c>
      <c r="D62" s="53" t="s">
        <v>232</v>
      </c>
      <c r="E62" s="18">
        <v>396</v>
      </c>
      <c r="F62" s="54">
        <f>SUM(G62+H62)</f>
        <v>0</v>
      </c>
      <c r="G62" s="54">
        <v>0</v>
      </c>
      <c r="H62" s="54"/>
      <c r="I62" s="54">
        <f>SUM(E62+F62)</f>
        <v>396</v>
      </c>
    </row>
    <row r="63" spans="1:12" ht="32.25" customHeight="1">
      <c r="A63" s="46">
        <v>6</v>
      </c>
      <c r="B63" s="12" t="s">
        <v>285</v>
      </c>
      <c r="C63" s="50" t="s">
        <v>286</v>
      </c>
      <c r="D63" s="50"/>
      <c r="E63" s="13">
        <f>SUM(E64+E67+E70+E73+E76+E79+E82+E85)</f>
        <v>3248.4</v>
      </c>
      <c r="F63" s="13">
        <f>SUM(F64+F67+F70+F73+F76+F79+F82+F85)</f>
        <v>500</v>
      </c>
      <c r="G63" s="13">
        <f>SUM(G64+G67+G70+G73+G76+G79+G82+G85)</f>
        <v>500</v>
      </c>
      <c r="H63" s="13">
        <f>SUM(H64+H67+H70+H73+H76+H79+H82+H85)</f>
        <v>0</v>
      </c>
      <c r="I63" s="13">
        <f>SUM(I64+I67+I70+I73+I76+I79+I82+I85)</f>
        <v>3748.4</v>
      </c>
      <c r="L63" s="12"/>
    </row>
    <row r="64" spans="1:9" ht="50.25" customHeight="1">
      <c r="A64" s="88"/>
      <c r="B64" s="26" t="s">
        <v>287</v>
      </c>
      <c r="C64" s="53" t="s">
        <v>288</v>
      </c>
      <c r="D64" s="53"/>
      <c r="E64" s="18">
        <f>SUM(E65)</f>
        <v>200</v>
      </c>
      <c r="F64" s="18">
        <f>SUM(F65)</f>
        <v>0</v>
      </c>
      <c r="G64" s="18">
        <f>SUM(G65)</f>
        <v>0</v>
      </c>
      <c r="H64" s="18">
        <f>SUM(H65)</f>
        <v>0</v>
      </c>
      <c r="I64" s="54">
        <f aca="true" t="shared" si="5" ref="I64:I69">SUM(E64+F64)</f>
        <v>200</v>
      </c>
    </row>
    <row r="65" spans="1:9" ht="47.25" customHeight="1">
      <c r="A65" s="88"/>
      <c r="B65" s="91" t="s">
        <v>289</v>
      </c>
      <c r="C65" s="53" t="s">
        <v>290</v>
      </c>
      <c r="D65" s="53"/>
      <c r="E65" s="18">
        <f>SUM(E66)</f>
        <v>200</v>
      </c>
      <c r="F65" s="54">
        <f>SUM(G65)</f>
        <v>0</v>
      </c>
      <c r="G65" s="54">
        <f>SUM(G66)</f>
        <v>0</v>
      </c>
      <c r="H65" s="54"/>
      <c r="I65" s="54">
        <f t="shared" si="5"/>
        <v>200</v>
      </c>
    </row>
    <row r="66" spans="1:9" ht="30.75" customHeight="1">
      <c r="A66" s="88"/>
      <c r="B66" s="26" t="s">
        <v>231</v>
      </c>
      <c r="C66" s="53" t="s">
        <v>290</v>
      </c>
      <c r="D66" s="53" t="s">
        <v>232</v>
      </c>
      <c r="E66" s="18">
        <v>200</v>
      </c>
      <c r="F66" s="54">
        <f>SUM(G66)</f>
        <v>0</v>
      </c>
      <c r="G66" s="54">
        <v>0</v>
      </c>
      <c r="H66" s="54"/>
      <c r="I66" s="54">
        <f t="shared" si="5"/>
        <v>200</v>
      </c>
    </row>
    <row r="67" spans="1:9" ht="1.5" customHeight="1" hidden="1">
      <c r="A67" s="88"/>
      <c r="B67" s="26" t="s">
        <v>291</v>
      </c>
      <c r="C67" s="53" t="s">
        <v>292</v>
      </c>
      <c r="D67" s="53"/>
      <c r="E67" s="18">
        <f aca="true" t="shared" si="6" ref="E67:H68">SUM(E68)</f>
        <v>0</v>
      </c>
      <c r="F67" s="54">
        <f t="shared" si="6"/>
        <v>0</v>
      </c>
      <c r="G67" s="54">
        <f t="shared" si="6"/>
        <v>0</v>
      </c>
      <c r="H67" s="54">
        <f t="shared" si="6"/>
        <v>0</v>
      </c>
      <c r="I67" s="54">
        <f>SUM(E67+F67)</f>
        <v>0</v>
      </c>
    </row>
    <row r="68" spans="1:9" ht="48" customHeight="1" hidden="1">
      <c r="A68" s="88"/>
      <c r="B68" s="26" t="s">
        <v>293</v>
      </c>
      <c r="C68" s="53" t="s">
        <v>294</v>
      </c>
      <c r="D68" s="53"/>
      <c r="E68" s="18">
        <f t="shared" si="6"/>
        <v>0</v>
      </c>
      <c r="F68" s="54">
        <f t="shared" si="6"/>
        <v>0</v>
      </c>
      <c r="G68" s="54">
        <f t="shared" si="6"/>
        <v>0</v>
      </c>
      <c r="H68" s="54">
        <f t="shared" si="6"/>
        <v>0</v>
      </c>
      <c r="I68" s="54">
        <f t="shared" si="5"/>
        <v>0</v>
      </c>
    </row>
    <row r="69" spans="1:9" ht="31.5" customHeight="1" hidden="1">
      <c r="A69" s="88"/>
      <c r="B69" s="26" t="s">
        <v>231</v>
      </c>
      <c r="C69" s="53" t="s">
        <v>294</v>
      </c>
      <c r="D69" s="53" t="s">
        <v>232</v>
      </c>
      <c r="E69" s="18">
        <v>0</v>
      </c>
      <c r="F69" s="54">
        <f>SUM(G69)</f>
        <v>0</v>
      </c>
      <c r="G69" s="54">
        <v>0</v>
      </c>
      <c r="H69" s="54">
        <f>SUM(H82)</f>
        <v>0</v>
      </c>
      <c r="I69" s="54">
        <f t="shared" si="5"/>
        <v>0</v>
      </c>
    </row>
    <row r="70" spans="1:9" ht="19.5" customHeight="1">
      <c r="A70" s="46"/>
      <c r="B70" s="26" t="s">
        <v>295</v>
      </c>
      <c r="C70" s="53" t="s">
        <v>296</v>
      </c>
      <c r="D70" s="53"/>
      <c r="E70" s="18">
        <f aca="true" t="shared" si="7" ref="E70:H71">SUM(E71)</f>
        <v>100</v>
      </c>
      <c r="F70" s="54">
        <f t="shared" si="7"/>
        <v>0</v>
      </c>
      <c r="G70" s="54">
        <f t="shared" si="7"/>
        <v>0</v>
      </c>
      <c r="H70" s="54">
        <f t="shared" si="7"/>
        <v>0</v>
      </c>
      <c r="I70" s="54">
        <f>SUM(E70+F70)</f>
        <v>100</v>
      </c>
    </row>
    <row r="71" spans="1:9" ht="12.75">
      <c r="A71" s="88"/>
      <c r="B71" s="26" t="s">
        <v>297</v>
      </c>
      <c r="C71" s="53" t="s">
        <v>298</v>
      </c>
      <c r="D71" s="53"/>
      <c r="E71" s="18">
        <f t="shared" si="7"/>
        <v>100</v>
      </c>
      <c r="F71" s="18">
        <f t="shared" si="7"/>
        <v>0</v>
      </c>
      <c r="G71" s="18">
        <f t="shared" si="7"/>
        <v>0</v>
      </c>
      <c r="H71" s="18">
        <f t="shared" si="7"/>
        <v>0</v>
      </c>
      <c r="I71" s="18">
        <f>SUM(I72)</f>
        <v>100</v>
      </c>
    </row>
    <row r="72" spans="1:9" ht="12.75">
      <c r="A72" s="88"/>
      <c r="B72" s="26" t="s">
        <v>231</v>
      </c>
      <c r="C72" s="53" t="s">
        <v>298</v>
      </c>
      <c r="D72" s="53" t="s">
        <v>232</v>
      </c>
      <c r="E72" s="18">
        <v>100</v>
      </c>
      <c r="F72" s="54">
        <f>SUM(G72)</f>
        <v>0</v>
      </c>
      <c r="G72" s="54">
        <v>0</v>
      </c>
      <c r="H72" s="54"/>
      <c r="I72" s="54">
        <f>SUM(E72+F72)</f>
        <v>100</v>
      </c>
    </row>
    <row r="73" spans="1:9" ht="46.5" customHeight="1">
      <c r="A73" s="92"/>
      <c r="B73" s="26" t="s">
        <v>299</v>
      </c>
      <c r="C73" s="53" t="s">
        <v>300</v>
      </c>
      <c r="D73" s="53"/>
      <c r="E73" s="18">
        <f>SUM(E74)</f>
        <v>50</v>
      </c>
      <c r="F73" s="18">
        <f>SUM(F74)</f>
        <v>0</v>
      </c>
      <c r="G73" s="18">
        <f>SUM(G74)</f>
        <v>0</v>
      </c>
      <c r="H73" s="18">
        <f>SUM(H74)</f>
        <v>0</v>
      </c>
      <c r="I73" s="18">
        <f>SUM(I74)</f>
        <v>50</v>
      </c>
    </row>
    <row r="74" spans="1:9" ht="51" customHeight="1">
      <c r="A74" s="92"/>
      <c r="B74" s="26" t="s">
        <v>301</v>
      </c>
      <c r="C74" s="53" t="s">
        <v>302</v>
      </c>
      <c r="D74" s="53"/>
      <c r="E74" s="18">
        <f>SUM(E75)</f>
        <v>50</v>
      </c>
      <c r="F74" s="54">
        <f>SUM(G74+H74)</f>
        <v>0</v>
      </c>
      <c r="G74" s="54">
        <f>SUM(G75)</f>
        <v>0</v>
      </c>
      <c r="H74" s="54"/>
      <c r="I74" s="54">
        <f>SUM(E74+F74)</f>
        <v>50</v>
      </c>
    </row>
    <row r="75" spans="1:9" ht="12.75">
      <c r="A75" s="92"/>
      <c r="B75" s="26" t="s">
        <v>231</v>
      </c>
      <c r="C75" s="53" t="s">
        <v>302</v>
      </c>
      <c r="D75" s="53" t="s">
        <v>232</v>
      </c>
      <c r="E75" s="18">
        <v>50</v>
      </c>
      <c r="F75" s="54">
        <f>SUM(G75+H75)</f>
        <v>0</v>
      </c>
      <c r="G75" s="54">
        <v>0</v>
      </c>
      <c r="H75" s="54"/>
      <c r="I75" s="54">
        <f>SUM(E75+F75)</f>
        <v>50</v>
      </c>
    </row>
    <row r="76" spans="1:9" ht="12.75">
      <c r="A76" s="92"/>
      <c r="B76" s="26" t="s">
        <v>303</v>
      </c>
      <c r="C76" s="53" t="s">
        <v>304</v>
      </c>
      <c r="D76" s="53"/>
      <c r="E76" s="18">
        <f>SUM(E77)</f>
        <v>100</v>
      </c>
      <c r="F76" s="18">
        <f>SUM(F77)</f>
        <v>0</v>
      </c>
      <c r="G76" s="18">
        <f>SUM(G77)</f>
        <v>0</v>
      </c>
      <c r="H76" s="18">
        <f>SUM(H77)</f>
        <v>0</v>
      </c>
      <c r="I76" s="18">
        <f>SUM(I77)</f>
        <v>100</v>
      </c>
    </row>
    <row r="77" spans="1:9" ht="12.75">
      <c r="A77" s="92"/>
      <c r="B77" s="26" t="s">
        <v>305</v>
      </c>
      <c r="C77" s="53" t="s">
        <v>306</v>
      </c>
      <c r="D77" s="53"/>
      <c r="E77" s="18">
        <f>SUM(E78)</f>
        <v>100</v>
      </c>
      <c r="F77" s="54">
        <f>SUM(G77+H77)</f>
        <v>0</v>
      </c>
      <c r="G77" s="54">
        <f>SUM(G78)</f>
        <v>0</v>
      </c>
      <c r="H77" s="54"/>
      <c r="I77" s="54">
        <f aca="true" t="shared" si="8" ref="I77:I84">SUM(E77+F77)</f>
        <v>100</v>
      </c>
    </row>
    <row r="78" spans="1:9" ht="12.75">
      <c r="A78" s="92"/>
      <c r="B78" s="26" t="s">
        <v>231</v>
      </c>
      <c r="C78" s="53" t="s">
        <v>306</v>
      </c>
      <c r="D78" s="53" t="s">
        <v>232</v>
      </c>
      <c r="E78" s="18">
        <v>100</v>
      </c>
      <c r="F78" s="54">
        <f>SUM(G78+H78)</f>
        <v>0</v>
      </c>
      <c r="G78" s="54">
        <v>0</v>
      </c>
      <c r="H78" s="54"/>
      <c r="I78" s="54">
        <f t="shared" si="8"/>
        <v>100</v>
      </c>
    </row>
    <row r="79" spans="1:9" ht="12.75">
      <c r="A79" s="92"/>
      <c r="B79" s="26" t="s">
        <v>307</v>
      </c>
      <c r="C79" s="53" t="s">
        <v>308</v>
      </c>
      <c r="D79" s="53"/>
      <c r="E79" s="18">
        <f>SUM(E80)</f>
        <v>300</v>
      </c>
      <c r="F79" s="54">
        <f>SUM(G79+H79)</f>
        <v>0</v>
      </c>
      <c r="G79" s="54">
        <f>SUM(G80)</f>
        <v>0</v>
      </c>
      <c r="H79" s="54"/>
      <c r="I79" s="54">
        <f t="shared" si="8"/>
        <v>300</v>
      </c>
    </row>
    <row r="80" spans="1:9" ht="31.5" customHeight="1">
      <c r="A80" s="92"/>
      <c r="B80" s="26" t="s">
        <v>309</v>
      </c>
      <c r="C80" s="53" t="s">
        <v>310</v>
      </c>
      <c r="D80" s="53"/>
      <c r="E80" s="18">
        <f>SUM(E81)</f>
        <v>300</v>
      </c>
      <c r="F80" s="54">
        <f>SUM(G80+H80)</f>
        <v>0</v>
      </c>
      <c r="G80" s="54"/>
      <c r="H80" s="54"/>
      <c r="I80" s="54">
        <f t="shared" si="8"/>
        <v>300</v>
      </c>
    </row>
    <row r="81" spans="1:9" ht="12.75">
      <c r="A81" s="92"/>
      <c r="B81" s="26" t="s">
        <v>231</v>
      </c>
      <c r="C81" s="53" t="s">
        <v>310</v>
      </c>
      <c r="D81" s="53" t="s">
        <v>232</v>
      </c>
      <c r="E81" s="18">
        <v>300</v>
      </c>
      <c r="F81" s="54">
        <f>SUM(G81+H81)</f>
        <v>0</v>
      </c>
      <c r="G81" s="54">
        <v>0</v>
      </c>
      <c r="H81" s="54"/>
      <c r="I81" s="54">
        <f t="shared" si="8"/>
        <v>300</v>
      </c>
    </row>
    <row r="82" spans="1:9" ht="18" customHeight="1">
      <c r="A82" s="92"/>
      <c r="B82" s="26" t="s">
        <v>311</v>
      </c>
      <c r="C82" s="53" t="s">
        <v>312</v>
      </c>
      <c r="D82" s="53"/>
      <c r="E82" s="18">
        <f aca="true" t="shared" si="9" ref="E82:H83">SUM(E83)</f>
        <v>2498.4</v>
      </c>
      <c r="F82" s="54">
        <f t="shared" si="9"/>
        <v>0</v>
      </c>
      <c r="G82" s="54">
        <f t="shared" si="9"/>
        <v>0</v>
      </c>
      <c r="H82" s="54">
        <f t="shared" si="9"/>
        <v>0</v>
      </c>
      <c r="I82" s="54">
        <f t="shared" si="8"/>
        <v>2498.4</v>
      </c>
    </row>
    <row r="83" spans="1:9" ht="12.75">
      <c r="A83" s="92"/>
      <c r="B83" s="26" t="s">
        <v>260</v>
      </c>
      <c r="C83" s="53" t="s">
        <v>313</v>
      </c>
      <c r="D83" s="53"/>
      <c r="E83" s="18">
        <f t="shared" si="9"/>
        <v>2498.4</v>
      </c>
      <c r="F83" s="54">
        <f t="shared" si="9"/>
        <v>0</v>
      </c>
      <c r="G83" s="54">
        <f t="shared" si="9"/>
        <v>0</v>
      </c>
      <c r="H83" s="54">
        <f t="shared" si="9"/>
        <v>0</v>
      </c>
      <c r="I83" s="54">
        <f t="shared" si="8"/>
        <v>2498.4</v>
      </c>
    </row>
    <row r="84" spans="1:9" ht="12.75">
      <c r="A84" s="92"/>
      <c r="B84" s="56" t="s">
        <v>243</v>
      </c>
      <c r="C84" s="88" t="s">
        <v>313</v>
      </c>
      <c r="D84" s="53" t="s">
        <v>244</v>
      </c>
      <c r="E84" s="18">
        <v>2498.4</v>
      </c>
      <c r="F84" s="54">
        <f>SUM(G84)</f>
        <v>0</v>
      </c>
      <c r="G84" s="54">
        <v>0</v>
      </c>
      <c r="H84" s="54"/>
      <c r="I84" s="54">
        <f t="shared" si="8"/>
        <v>2498.4</v>
      </c>
    </row>
    <row r="85" spans="1:9" ht="12.75">
      <c r="A85" s="92"/>
      <c r="B85" s="26" t="s">
        <v>314</v>
      </c>
      <c r="C85" s="53" t="s">
        <v>315</v>
      </c>
      <c r="D85" s="53"/>
      <c r="E85" s="18">
        <f>SUM(E87)</f>
        <v>0</v>
      </c>
      <c r="F85" s="54">
        <f>SUM(G85+H85)</f>
        <v>500</v>
      </c>
      <c r="G85" s="54">
        <f>SUM(G87)</f>
        <v>500</v>
      </c>
      <c r="H85" s="54"/>
      <c r="I85" s="54">
        <f>SUM(E85+F85)</f>
        <v>500</v>
      </c>
    </row>
    <row r="86" spans="1:9" ht="12.75">
      <c r="A86" s="92"/>
      <c r="B86" s="26" t="s">
        <v>316</v>
      </c>
      <c r="C86" s="53" t="s">
        <v>317</v>
      </c>
      <c r="D86" s="53"/>
      <c r="E86" s="18">
        <f>SUM(E87)</f>
        <v>0</v>
      </c>
      <c r="F86" s="18">
        <f>SUM(F87)</f>
        <v>500</v>
      </c>
      <c r="G86" s="18">
        <f>SUM(G87)</f>
        <v>500</v>
      </c>
      <c r="H86" s="18">
        <f>SUM(H87)</f>
        <v>0</v>
      </c>
      <c r="I86" s="18">
        <f>SUM(I87)</f>
        <v>500</v>
      </c>
    </row>
    <row r="87" spans="1:9" ht="12.75">
      <c r="A87" s="92"/>
      <c r="B87" s="26" t="s">
        <v>231</v>
      </c>
      <c r="C87" s="53" t="s">
        <v>317</v>
      </c>
      <c r="D87" s="53" t="s">
        <v>232</v>
      </c>
      <c r="E87" s="18">
        <v>0</v>
      </c>
      <c r="F87" s="54">
        <f>SUM(G87+H87)</f>
        <v>500</v>
      </c>
      <c r="G87" s="54">
        <v>500</v>
      </c>
      <c r="H87" s="54"/>
      <c r="I87" s="54">
        <f>SUM(E87+F87)</f>
        <v>500</v>
      </c>
    </row>
    <row r="88" spans="1:9" ht="33" customHeight="1">
      <c r="A88" s="46">
        <v>7</v>
      </c>
      <c r="B88" s="12" t="s">
        <v>318</v>
      </c>
      <c r="C88" s="50" t="s">
        <v>319</v>
      </c>
      <c r="D88" s="50"/>
      <c r="E88" s="13">
        <f>SUM(E89+E98)</f>
        <v>26135.5</v>
      </c>
      <c r="F88" s="13">
        <f>SUM(F89+F98)</f>
        <v>21297</v>
      </c>
      <c r="G88" s="13">
        <f>SUM(G89+G98)</f>
        <v>-1457.5</v>
      </c>
      <c r="H88" s="13">
        <f>SUM(H89+H98)</f>
        <v>22754.5</v>
      </c>
      <c r="I88" s="13">
        <f>SUM(I89+I98)</f>
        <v>47432.5</v>
      </c>
    </row>
    <row r="89" spans="1:9" ht="33.75" customHeight="1">
      <c r="A89" s="46"/>
      <c r="B89" s="26" t="s">
        <v>320</v>
      </c>
      <c r="C89" s="53" t="s">
        <v>321</v>
      </c>
      <c r="D89" s="53"/>
      <c r="E89" s="18">
        <f>SUM(E90+E92+E94+E96)</f>
        <v>20865.5</v>
      </c>
      <c r="F89" s="18">
        <f>SUM(F90+F92+F94+F96)</f>
        <v>21297</v>
      </c>
      <c r="G89" s="18">
        <f>SUM(G90+G92+G94+G96)</f>
        <v>-1457.5</v>
      </c>
      <c r="H89" s="18">
        <f>SUM(H90+H92+H94+H96)</f>
        <v>22754.5</v>
      </c>
      <c r="I89" s="18">
        <f>SUM(I90+I92+I94+I96)</f>
        <v>42162.5</v>
      </c>
    </row>
    <row r="90" spans="1:9" ht="34.5" customHeight="1">
      <c r="A90" s="46"/>
      <c r="B90" s="26" t="s">
        <v>260</v>
      </c>
      <c r="C90" s="53" t="s">
        <v>322</v>
      </c>
      <c r="D90" s="53"/>
      <c r="E90" s="18">
        <f>SUM(E91)</f>
        <v>4000</v>
      </c>
      <c r="F90" s="18">
        <f>SUM(F91)</f>
        <v>0</v>
      </c>
      <c r="G90" s="18">
        <f>SUM(G91)</f>
        <v>0</v>
      </c>
      <c r="H90" s="18">
        <f>SUM(H91)</f>
        <v>0</v>
      </c>
      <c r="I90" s="18">
        <f aca="true" t="shared" si="10" ref="I90:I97">SUM(E90+F90)</f>
        <v>4000</v>
      </c>
    </row>
    <row r="91" spans="1:9" ht="46.5" customHeight="1">
      <c r="A91" s="46"/>
      <c r="B91" s="56" t="s">
        <v>323</v>
      </c>
      <c r="C91" s="53" t="s">
        <v>322</v>
      </c>
      <c r="D91" s="53" t="s">
        <v>324</v>
      </c>
      <c r="E91" s="18">
        <v>4000</v>
      </c>
      <c r="F91" s="54">
        <f>SUM(G91+H91)</f>
        <v>0</v>
      </c>
      <c r="G91" s="54">
        <v>0</v>
      </c>
      <c r="H91" s="54">
        <v>0</v>
      </c>
      <c r="I91" s="54">
        <f t="shared" si="10"/>
        <v>4000</v>
      </c>
    </row>
    <row r="92" spans="1:9" ht="32.25" customHeight="1">
      <c r="A92" s="46"/>
      <c r="B92" s="26" t="s">
        <v>325</v>
      </c>
      <c r="C92" s="53" t="s">
        <v>326</v>
      </c>
      <c r="D92" s="53"/>
      <c r="E92" s="18">
        <f>SUM(E93)</f>
        <v>16865.5</v>
      </c>
      <c r="F92" s="18">
        <f>SUM(F93)</f>
        <v>-4207.5</v>
      </c>
      <c r="G92" s="18">
        <f>SUM(G93)</f>
        <v>-4207.5</v>
      </c>
      <c r="H92" s="18">
        <f>SUM(H93)</f>
        <v>0</v>
      </c>
      <c r="I92" s="54">
        <f t="shared" si="10"/>
        <v>12658</v>
      </c>
    </row>
    <row r="93" spans="1:9" ht="12.75">
      <c r="A93" s="46"/>
      <c r="B93" s="26" t="s">
        <v>231</v>
      </c>
      <c r="C93" s="53" t="s">
        <v>326</v>
      </c>
      <c r="D93" s="53" t="s">
        <v>232</v>
      </c>
      <c r="E93" s="18">
        <v>16865.5</v>
      </c>
      <c r="F93" s="54">
        <f>SUM(G93+H93)</f>
        <v>-4207.5</v>
      </c>
      <c r="G93" s="54">
        <v>-4207.5</v>
      </c>
      <c r="H93" s="54">
        <v>0</v>
      </c>
      <c r="I93" s="54">
        <f t="shared" si="10"/>
        <v>12658</v>
      </c>
    </row>
    <row r="94" spans="1:9" ht="12.75">
      <c r="A94" s="46"/>
      <c r="B94" s="26" t="s">
        <v>327</v>
      </c>
      <c r="C94" s="53" t="s">
        <v>328</v>
      </c>
      <c r="D94" s="53"/>
      <c r="E94" s="18">
        <f>SUM(E95)</f>
        <v>0</v>
      </c>
      <c r="F94" s="18">
        <f>SUM(F95)</f>
        <v>22754.5</v>
      </c>
      <c r="G94" s="18">
        <f>SUM(G95)</f>
        <v>0</v>
      </c>
      <c r="H94" s="18">
        <f>SUM(H95)</f>
        <v>22754.5</v>
      </c>
      <c r="I94" s="54">
        <f t="shared" si="10"/>
        <v>22754.5</v>
      </c>
    </row>
    <row r="95" spans="1:9" ht="12.75">
      <c r="A95" s="46"/>
      <c r="B95" s="26" t="s">
        <v>231</v>
      </c>
      <c r="C95" s="53" t="s">
        <v>328</v>
      </c>
      <c r="D95" s="53" t="s">
        <v>232</v>
      </c>
      <c r="E95" s="18">
        <v>0</v>
      </c>
      <c r="F95" s="54">
        <f>SUM(G95+H95)</f>
        <v>22754.5</v>
      </c>
      <c r="G95" s="54">
        <v>0</v>
      </c>
      <c r="H95" s="54">
        <v>22754.5</v>
      </c>
      <c r="I95" s="54">
        <f t="shared" si="10"/>
        <v>22754.5</v>
      </c>
    </row>
    <row r="96" spans="1:9" ht="12.75">
      <c r="A96" s="46"/>
      <c r="B96" s="26" t="s">
        <v>329</v>
      </c>
      <c r="C96" s="53" t="s">
        <v>330</v>
      </c>
      <c r="D96" s="53"/>
      <c r="E96" s="18">
        <f>SUM(E97)</f>
        <v>0</v>
      </c>
      <c r="F96" s="18">
        <f>SUM(F97)</f>
        <v>2750</v>
      </c>
      <c r="G96" s="18">
        <f>SUM(G97)</f>
        <v>2750</v>
      </c>
      <c r="H96" s="18">
        <f>SUM(H97)</f>
        <v>0</v>
      </c>
      <c r="I96" s="54">
        <f t="shared" si="10"/>
        <v>2750</v>
      </c>
    </row>
    <row r="97" spans="1:9" ht="12.75">
      <c r="A97" s="46"/>
      <c r="B97" s="26" t="s">
        <v>231</v>
      </c>
      <c r="C97" s="53" t="s">
        <v>330</v>
      </c>
      <c r="D97" s="53" t="s">
        <v>232</v>
      </c>
      <c r="E97" s="18">
        <v>0</v>
      </c>
      <c r="F97" s="54">
        <f>SUM(G97+H97)</f>
        <v>2750</v>
      </c>
      <c r="G97" s="54">
        <v>2750</v>
      </c>
      <c r="H97" s="54">
        <v>0</v>
      </c>
      <c r="I97" s="54">
        <f t="shared" si="10"/>
        <v>2750</v>
      </c>
    </row>
    <row r="98" spans="1:9" ht="18.75" customHeight="1">
      <c r="A98" s="46"/>
      <c r="B98" s="26" t="s">
        <v>331</v>
      </c>
      <c r="C98" s="53" t="s">
        <v>332</v>
      </c>
      <c r="D98" s="53"/>
      <c r="E98" s="18">
        <f>SUM(E100)</f>
        <v>5270</v>
      </c>
      <c r="F98" s="54">
        <f>SUM(G98+H98)</f>
        <v>0</v>
      </c>
      <c r="G98" s="54">
        <f>SUM(G100)</f>
        <v>0</v>
      </c>
      <c r="H98" s="54">
        <f>SUM(H100)</f>
        <v>0</v>
      </c>
      <c r="I98" s="54">
        <f>SUM(I100)</f>
        <v>5270</v>
      </c>
    </row>
    <row r="99" spans="1:9" ht="12.75">
      <c r="A99" s="46"/>
      <c r="B99" s="26" t="s">
        <v>333</v>
      </c>
      <c r="C99" s="53" t="s">
        <v>334</v>
      </c>
      <c r="D99" s="53"/>
      <c r="E99" s="18">
        <f>SUM(E100)</f>
        <v>5270</v>
      </c>
      <c r="F99" s="18">
        <f>SUM(F100)</f>
        <v>0</v>
      </c>
      <c r="G99" s="18">
        <f>SUM(G100)</f>
        <v>0</v>
      </c>
      <c r="H99" s="18">
        <f>SUM(H100)</f>
        <v>0</v>
      </c>
      <c r="I99" s="54">
        <f>SUM(E99+F99)</f>
        <v>5270</v>
      </c>
    </row>
    <row r="100" spans="1:9" ht="12.75">
      <c r="A100" s="46"/>
      <c r="B100" s="26" t="s">
        <v>231</v>
      </c>
      <c r="C100" s="53" t="s">
        <v>334</v>
      </c>
      <c r="D100" s="53" t="s">
        <v>232</v>
      </c>
      <c r="E100" s="18">
        <v>5270</v>
      </c>
      <c r="F100" s="54">
        <f>SUM(G100+H100)</f>
        <v>0</v>
      </c>
      <c r="G100" s="54">
        <v>0</v>
      </c>
      <c r="H100" s="54">
        <v>0</v>
      </c>
      <c r="I100" s="54">
        <f>SUM(E100+F100)</f>
        <v>5270</v>
      </c>
    </row>
    <row r="101" spans="1:9" ht="12.75">
      <c r="A101" s="46">
        <v>8</v>
      </c>
      <c r="B101" s="12" t="s">
        <v>335</v>
      </c>
      <c r="C101" s="50" t="s">
        <v>336</v>
      </c>
      <c r="D101" s="53"/>
      <c r="E101" s="13">
        <f>SUM(E102)</f>
        <v>1000</v>
      </c>
      <c r="F101" s="13">
        <f aca="true" t="shared" si="11" ref="F101:I102">SUM(F102)</f>
        <v>0</v>
      </c>
      <c r="G101" s="13">
        <f t="shared" si="11"/>
        <v>0</v>
      </c>
      <c r="H101" s="13">
        <f t="shared" si="11"/>
        <v>0</v>
      </c>
      <c r="I101" s="13">
        <f t="shared" si="11"/>
        <v>1000</v>
      </c>
    </row>
    <row r="102" spans="1:9" ht="12.75">
      <c r="A102" s="46"/>
      <c r="B102" s="26" t="s">
        <v>337</v>
      </c>
      <c r="C102" s="53" t="s">
        <v>338</v>
      </c>
      <c r="D102" s="53"/>
      <c r="E102" s="18">
        <f>SUM(E103)</f>
        <v>1000</v>
      </c>
      <c r="F102" s="18">
        <f t="shared" si="11"/>
        <v>0</v>
      </c>
      <c r="G102" s="18">
        <f t="shared" si="11"/>
        <v>0</v>
      </c>
      <c r="H102" s="18">
        <f t="shared" si="11"/>
        <v>0</v>
      </c>
      <c r="I102" s="18">
        <f t="shared" si="11"/>
        <v>1000</v>
      </c>
    </row>
    <row r="103" spans="1:9" ht="12.75">
      <c r="A103" s="46"/>
      <c r="B103" s="26" t="s">
        <v>339</v>
      </c>
      <c r="C103" s="53" t="s">
        <v>340</v>
      </c>
      <c r="D103" s="53"/>
      <c r="E103" s="18">
        <f>SUM(E104)</f>
        <v>1000</v>
      </c>
      <c r="F103" s="18">
        <f>SUM(F104)</f>
        <v>0</v>
      </c>
      <c r="G103" s="18">
        <f>SUM(G104)</f>
        <v>0</v>
      </c>
      <c r="H103" s="18">
        <f>SUM(H104)</f>
        <v>0</v>
      </c>
      <c r="I103" s="54">
        <f>SUM(E103+F103)</f>
        <v>1000</v>
      </c>
    </row>
    <row r="104" spans="1:9" ht="12.75">
      <c r="A104" s="46"/>
      <c r="B104" s="26" t="s">
        <v>231</v>
      </c>
      <c r="C104" s="53" t="s">
        <v>340</v>
      </c>
      <c r="D104" s="53" t="s">
        <v>232</v>
      </c>
      <c r="E104" s="18">
        <v>1000</v>
      </c>
      <c r="F104" s="54">
        <f>SUM(G104+H104)</f>
        <v>0</v>
      </c>
      <c r="G104" s="54">
        <v>0</v>
      </c>
      <c r="H104" s="54">
        <v>0</v>
      </c>
      <c r="I104" s="54">
        <f>SUM(E104+F104)</f>
        <v>1000</v>
      </c>
    </row>
    <row r="105" spans="1:9" ht="12.75">
      <c r="A105" s="93">
        <v>9</v>
      </c>
      <c r="B105" s="94" t="s">
        <v>341</v>
      </c>
      <c r="C105" s="50" t="s">
        <v>342</v>
      </c>
      <c r="D105" s="50"/>
      <c r="E105" s="13">
        <f>SUM(E106)</f>
        <v>80</v>
      </c>
      <c r="F105" s="13">
        <f>SUM(F106)</f>
        <v>0</v>
      </c>
      <c r="G105" s="13">
        <f>SUM(G106)</f>
        <v>0</v>
      </c>
      <c r="H105" s="13">
        <f>SUM(H106)</f>
        <v>0</v>
      </c>
      <c r="I105" s="13">
        <f>SUM(I106)</f>
        <v>80</v>
      </c>
    </row>
    <row r="106" spans="1:9" ht="12.75">
      <c r="A106" s="92"/>
      <c r="B106" s="95" t="s">
        <v>343</v>
      </c>
      <c r="C106" s="53" t="s">
        <v>344</v>
      </c>
      <c r="D106" s="53"/>
      <c r="E106" s="96">
        <f>SUM(E107+E110)</f>
        <v>80</v>
      </c>
      <c r="F106" s="96">
        <f>SUM(F107+F110)</f>
        <v>0</v>
      </c>
      <c r="G106" s="96">
        <f>SUM(G107+G110)</f>
        <v>0</v>
      </c>
      <c r="H106" s="96">
        <f>SUM(H107+H110)</f>
        <v>0</v>
      </c>
      <c r="I106" s="96">
        <f>SUM(I107+I110)</f>
        <v>80</v>
      </c>
    </row>
    <row r="107" spans="1:11" ht="48" customHeight="1">
      <c r="A107" s="92"/>
      <c r="B107" s="95" t="s">
        <v>345</v>
      </c>
      <c r="C107" s="53" t="s">
        <v>346</v>
      </c>
      <c r="D107" s="53"/>
      <c r="E107" s="96">
        <f>SUM(E108)</f>
        <v>50</v>
      </c>
      <c r="F107" s="97">
        <f>SUM(F108)</f>
        <v>0</v>
      </c>
      <c r="G107" s="97">
        <f>SUM(G108)</f>
        <v>0</v>
      </c>
      <c r="H107" s="97">
        <f>SUM(H108)</f>
        <v>0</v>
      </c>
      <c r="I107" s="97">
        <f>SUM(I108)</f>
        <v>50</v>
      </c>
      <c r="K107" s="26"/>
    </row>
    <row r="108" spans="1:9" ht="12.75">
      <c r="A108" s="92"/>
      <c r="B108" s="26" t="s">
        <v>231</v>
      </c>
      <c r="C108" s="53" t="s">
        <v>347</v>
      </c>
      <c r="D108" s="53" t="s">
        <v>232</v>
      </c>
      <c r="E108" s="18">
        <v>50</v>
      </c>
      <c r="F108" s="54">
        <f>SUM(G108+H108)</f>
        <v>0</v>
      </c>
      <c r="G108" s="54">
        <v>0</v>
      </c>
      <c r="H108" s="54"/>
      <c r="I108" s="54">
        <v>50</v>
      </c>
    </row>
    <row r="109" spans="1:9" ht="12.75">
      <c r="A109" s="92"/>
      <c r="B109" s="26" t="s">
        <v>348</v>
      </c>
      <c r="C109" s="53" t="s">
        <v>349</v>
      </c>
      <c r="D109" s="53"/>
      <c r="E109" s="18">
        <f>SUM(E110)</f>
        <v>30</v>
      </c>
      <c r="F109" s="18">
        <f>SUM(F110)</f>
        <v>0</v>
      </c>
      <c r="G109" s="18">
        <f>SUM(G110)</f>
        <v>0</v>
      </c>
      <c r="H109" s="18">
        <f>SUM(H110)</f>
        <v>0</v>
      </c>
      <c r="I109" s="18">
        <f>SUM(I110)</f>
        <v>30</v>
      </c>
    </row>
    <row r="110" spans="1:9" ht="79.5" customHeight="1">
      <c r="A110" s="92"/>
      <c r="B110" s="26" t="s">
        <v>350</v>
      </c>
      <c r="C110" s="53" t="s">
        <v>351</v>
      </c>
      <c r="D110" s="53"/>
      <c r="E110" s="18">
        <f>SUM(E111)</f>
        <v>30</v>
      </c>
      <c r="F110" s="54">
        <f>SUM(G110+H110)</f>
        <v>0</v>
      </c>
      <c r="G110" s="54">
        <f>SUM(G111)</f>
        <v>0</v>
      </c>
      <c r="H110" s="54"/>
      <c r="I110" s="54">
        <f>SUM(E110+F110)</f>
        <v>30</v>
      </c>
    </row>
    <row r="111" spans="1:9" ht="12.75">
      <c r="A111" s="92"/>
      <c r="B111" s="26" t="s">
        <v>233</v>
      </c>
      <c r="C111" s="53" t="s">
        <v>351</v>
      </c>
      <c r="D111" s="53" t="s">
        <v>234</v>
      </c>
      <c r="E111" s="18">
        <v>30</v>
      </c>
      <c r="F111" s="54">
        <f>SUM(G111+H111)</f>
        <v>0</v>
      </c>
      <c r="G111" s="54">
        <v>0</v>
      </c>
      <c r="H111" s="54"/>
      <c r="I111" s="54">
        <v>30</v>
      </c>
    </row>
    <row r="112" spans="1:10" ht="51.75" customHeight="1">
      <c r="A112" s="93">
        <v>10</v>
      </c>
      <c r="B112" s="12" t="s">
        <v>352</v>
      </c>
      <c r="C112" s="50" t="s">
        <v>353</v>
      </c>
      <c r="D112" s="50"/>
      <c r="E112" s="13">
        <f>SUM(E113+E117+E120)</f>
        <v>964.9</v>
      </c>
      <c r="F112" s="13">
        <f>SUM(F113+F117+F120)</f>
        <v>100</v>
      </c>
      <c r="G112" s="13">
        <f>SUM(G113+G117+G120)</f>
        <v>100</v>
      </c>
      <c r="H112" s="13">
        <f>SUM(H113+H117+H120)</f>
        <v>0</v>
      </c>
      <c r="I112" s="13">
        <f>SUM(I113+I117+I120)</f>
        <v>1064.9</v>
      </c>
      <c r="J112" s="18"/>
    </row>
    <row r="113" spans="1:10" ht="32.25" customHeight="1">
      <c r="A113" s="93"/>
      <c r="B113" s="26" t="s">
        <v>354</v>
      </c>
      <c r="C113" s="53" t="s">
        <v>355</v>
      </c>
      <c r="D113" s="53"/>
      <c r="E113" s="18">
        <f>SUM(E114)</f>
        <v>339.1</v>
      </c>
      <c r="F113" s="18">
        <f>SUM(F114)</f>
        <v>100</v>
      </c>
      <c r="G113" s="18">
        <f>SUM(G114)</f>
        <v>100</v>
      </c>
      <c r="H113" s="18">
        <f>SUM(H114)</f>
        <v>0</v>
      </c>
      <c r="I113" s="18">
        <f>SUM(I114)</f>
        <v>439.1</v>
      </c>
      <c r="J113" s="18"/>
    </row>
    <row r="114" spans="1:9" ht="31.5" customHeight="1">
      <c r="A114" s="92"/>
      <c r="B114" s="26" t="s">
        <v>356</v>
      </c>
      <c r="C114" s="53" t="s">
        <v>357</v>
      </c>
      <c r="D114" s="53"/>
      <c r="E114" s="18">
        <f>SUM(E115+E116)</f>
        <v>339.1</v>
      </c>
      <c r="F114" s="18">
        <f>SUM(F115+F116)</f>
        <v>100</v>
      </c>
      <c r="G114" s="18">
        <f>SUM(G115+G116)</f>
        <v>100</v>
      </c>
      <c r="H114" s="18">
        <f>SUM(H115+H116)</f>
        <v>0</v>
      </c>
      <c r="I114" s="18">
        <f>SUM(I115+I116)</f>
        <v>439.1</v>
      </c>
    </row>
    <row r="115" spans="1:9" ht="12.75">
      <c r="A115" s="92"/>
      <c r="B115" s="56" t="s">
        <v>243</v>
      </c>
      <c r="C115" s="88" t="s">
        <v>357</v>
      </c>
      <c r="D115" s="53" t="s">
        <v>244</v>
      </c>
      <c r="E115" s="18">
        <v>141.1</v>
      </c>
      <c r="F115" s="54">
        <f>SUM(G115)</f>
        <v>0</v>
      </c>
      <c r="G115" s="54">
        <v>0</v>
      </c>
      <c r="H115" s="54"/>
      <c r="I115" s="54">
        <f>SUM(E115+F115)</f>
        <v>141.1</v>
      </c>
    </row>
    <row r="116" spans="1:9" ht="12.75">
      <c r="A116" s="92"/>
      <c r="B116" s="26" t="s">
        <v>231</v>
      </c>
      <c r="C116" s="53" t="s">
        <v>357</v>
      </c>
      <c r="D116" s="53" t="s">
        <v>232</v>
      </c>
      <c r="E116" s="18">
        <v>198</v>
      </c>
      <c r="F116" s="54">
        <f>SUM(G116+H116)</f>
        <v>100</v>
      </c>
      <c r="G116" s="54">
        <v>100</v>
      </c>
      <c r="H116" s="54">
        <v>0</v>
      </c>
      <c r="I116" s="54">
        <f>SUM(E116+F116)</f>
        <v>298</v>
      </c>
    </row>
    <row r="117" spans="1:9" ht="12.75">
      <c r="A117" s="92"/>
      <c r="B117" s="26" t="s">
        <v>358</v>
      </c>
      <c r="C117" s="53" t="s">
        <v>359</v>
      </c>
      <c r="D117" s="53"/>
      <c r="E117" s="18">
        <f aca="true" t="shared" si="12" ref="E117:I118">SUM(E118)</f>
        <v>625.8</v>
      </c>
      <c r="F117" s="18">
        <f t="shared" si="12"/>
        <v>0</v>
      </c>
      <c r="G117" s="18">
        <f t="shared" si="12"/>
        <v>0</v>
      </c>
      <c r="H117" s="18">
        <f t="shared" si="12"/>
        <v>0</v>
      </c>
      <c r="I117" s="18">
        <f t="shared" si="12"/>
        <v>625.8</v>
      </c>
    </row>
    <row r="118" spans="1:9" ht="12.75">
      <c r="A118" s="92"/>
      <c r="B118" s="26" t="s">
        <v>360</v>
      </c>
      <c r="C118" s="53" t="s">
        <v>361</v>
      </c>
      <c r="D118" s="53"/>
      <c r="E118" s="18">
        <f t="shared" si="12"/>
        <v>625.8</v>
      </c>
      <c r="F118" s="18">
        <f t="shared" si="12"/>
        <v>0</v>
      </c>
      <c r="G118" s="18">
        <f t="shared" si="12"/>
        <v>0</v>
      </c>
      <c r="H118" s="18">
        <f t="shared" si="12"/>
        <v>0</v>
      </c>
      <c r="I118" s="18">
        <f t="shared" si="12"/>
        <v>625.8</v>
      </c>
    </row>
    <row r="119" spans="1:9" ht="12.75">
      <c r="A119" s="92"/>
      <c r="B119" s="56" t="s">
        <v>243</v>
      </c>
      <c r="C119" s="88" t="s">
        <v>361</v>
      </c>
      <c r="D119" s="53" t="s">
        <v>244</v>
      </c>
      <c r="E119" s="18">
        <v>625.8</v>
      </c>
      <c r="F119" s="54">
        <f>SUM(G119)</f>
        <v>0</v>
      </c>
      <c r="G119" s="54">
        <v>0</v>
      </c>
      <c r="H119" s="54"/>
      <c r="I119" s="54">
        <f>SUM(E119+F119)</f>
        <v>625.8</v>
      </c>
    </row>
    <row r="120" spans="1:9" ht="0.75" customHeight="1" hidden="1">
      <c r="A120" s="92"/>
      <c r="B120" s="56" t="s">
        <v>362</v>
      </c>
      <c r="C120" s="88" t="s">
        <v>363</v>
      </c>
      <c r="D120" s="53"/>
      <c r="E120" s="18">
        <f aca="true" t="shared" si="13" ref="E120:I121">SUM(E121)</f>
        <v>0</v>
      </c>
      <c r="F120" s="18">
        <f t="shared" si="13"/>
        <v>0</v>
      </c>
      <c r="G120" s="18">
        <f t="shared" si="13"/>
        <v>0</v>
      </c>
      <c r="H120" s="18">
        <f t="shared" si="13"/>
        <v>0</v>
      </c>
      <c r="I120" s="18">
        <f t="shared" si="13"/>
        <v>0</v>
      </c>
    </row>
    <row r="121" spans="1:9" ht="31.5" customHeight="1" hidden="1">
      <c r="A121" s="92"/>
      <c r="B121" s="56" t="s">
        <v>364</v>
      </c>
      <c r="C121" s="88" t="s">
        <v>365</v>
      </c>
      <c r="D121" s="53"/>
      <c r="E121" s="18">
        <f t="shared" si="13"/>
        <v>0</v>
      </c>
      <c r="F121" s="18">
        <f t="shared" si="13"/>
        <v>0</v>
      </c>
      <c r="G121" s="18">
        <f t="shared" si="13"/>
        <v>0</v>
      </c>
      <c r="H121" s="18">
        <f t="shared" si="13"/>
        <v>0</v>
      </c>
      <c r="I121" s="18">
        <f t="shared" si="13"/>
        <v>0</v>
      </c>
    </row>
    <row r="122" spans="1:9" ht="31.5" customHeight="1" hidden="1">
      <c r="A122" s="92"/>
      <c r="B122" s="26" t="s">
        <v>231</v>
      </c>
      <c r="C122" s="88" t="s">
        <v>365</v>
      </c>
      <c r="D122" s="53" t="s">
        <v>232</v>
      </c>
      <c r="E122" s="18">
        <v>0</v>
      </c>
      <c r="F122" s="54">
        <f>SUM(G122)</f>
        <v>0</v>
      </c>
      <c r="G122" s="54">
        <v>0</v>
      </c>
      <c r="H122" s="54" t="s">
        <v>9</v>
      </c>
      <c r="I122" s="54">
        <f>SUM(E122+F122)</f>
        <v>0</v>
      </c>
    </row>
    <row r="123" spans="1:9" ht="34.5" customHeight="1">
      <c r="A123" s="93">
        <v>11</v>
      </c>
      <c r="B123" s="12" t="s">
        <v>366</v>
      </c>
      <c r="C123" s="50" t="s">
        <v>367</v>
      </c>
      <c r="D123" s="50"/>
      <c r="E123" s="13">
        <f>SUM(E124)</f>
        <v>18790.6</v>
      </c>
      <c r="F123" s="13">
        <f>SUM(F124)</f>
        <v>0</v>
      </c>
      <c r="G123" s="13">
        <f>SUM(G124)</f>
        <v>0</v>
      </c>
      <c r="H123" s="13">
        <f>SUM(H124)</f>
        <v>0</v>
      </c>
      <c r="I123" s="13">
        <f>SUM(I124)</f>
        <v>18790.6</v>
      </c>
    </row>
    <row r="124" spans="1:9" ht="36" customHeight="1">
      <c r="A124" s="92"/>
      <c r="B124" s="26" t="s">
        <v>368</v>
      </c>
      <c r="C124" s="53" t="s">
        <v>369</v>
      </c>
      <c r="D124" s="53"/>
      <c r="E124" s="18">
        <f>SUM(E127)</f>
        <v>18790.6</v>
      </c>
      <c r="F124" s="18">
        <f>SUM(F127)</f>
        <v>0</v>
      </c>
      <c r="G124" s="18">
        <f>SUM(G127)</f>
        <v>0</v>
      </c>
      <c r="H124" s="18">
        <f>SUM(H127)</f>
        <v>0</v>
      </c>
      <c r="I124" s="18">
        <f>SUM(I127)</f>
        <v>18790.6</v>
      </c>
    </row>
    <row r="125" spans="1:9" ht="32.25" customHeight="1" hidden="1">
      <c r="A125" s="92"/>
      <c r="B125" s="26" t="s">
        <v>370</v>
      </c>
      <c r="C125" s="53" t="s">
        <v>371</v>
      </c>
      <c r="D125" s="53"/>
      <c r="E125" s="18">
        <f>SUM(E126)</f>
        <v>1050</v>
      </c>
      <c r="F125" s="18">
        <f>SUM(F126)</f>
        <v>-1050</v>
      </c>
      <c r="G125" s="18">
        <f>SUM(G126)</f>
        <v>-1050</v>
      </c>
      <c r="H125" s="18">
        <f>SUM(H126)</f>
        <v>0</v>
      </c>
      <c r="I125" s="18">
        <f>SUM(I126)</f>
        <v>0</v>
      </c>
    </row>
    <row r="126" spans="1:9" ht="31.5" customHeight="1" hidden="1">
      <c r="A126" s="92"/>
      <c r="B126" s="26" t="s">
        <v>231</v>
      </c>
      <c r="C126" s="53" t="s">
        <v>372</v>
      </c>
      <c r="D126" s="53" t="s">
        <v>232</v>
      </c>
      <c r="E126" s="18">
        <v>1050</v>
      </c>
      <c r="F126" s="54">
        <f>SUM(G126)</f>
        <v>-1050</v>
      </c>
      <c r="G126" s="54">
        <v>-1050</v>
      </c>
      <c r="H126" s="54">
        <v>0</v>
      </c>
      <c r="I126" s="54">
        <f>SUM(E126+F126)</f>
        <v>0</v>
      </c>
    </row>
    <row r="127" spans="1:9" ht="33" customHeight="1">
      <c r="A127" s="92"/>
      <c r="B127" s="26" t="s">
        <v>373</v>
      </c>
      <c r="C127" s="53" t="s">
        <v>374</v>
      </c>
      <c r="D127" s="53"/>
      <c r="E127" s="18">
        <f>SUM(E128)</f>
        <v>18790.6</v>
      </c>
      <c r="F127" s="18">
        <f>SUM(F128)</f>
        <v>0</v>
      </c>
      <c r="G127" s="18">
        <f>SUM(G128)</f>
        <v>0</v>
      </c>
      <c r="H127" s="18">
        <f>SUM(H128)</f>
        <v>0</v>
      </c>
      <c r="I127" s="18">
        <f>SUM(I128)</f>
        <v>18790.6</v>
      </c>
    </row>
    <row r="128" spans="1:9" ht="32.25" customHeight="1">
      <c r="A128" s="92"/>
      <c r="B128" s="26" t="s">
        <v>231</v>
      </c>
      <c r="C128" s="53" t="s">
        <v>375</v>
      </c>
      <c r="D128" s="53" t="s">
        <v>232</v>
      </c>
      <c r="E128" s="18">
        <v>18790.6</v>
      </c>
      <c r="F128" s="54">
        <f>SUM(G128)</f>
        <v>0</v>
      </c>
      <c r="G128" s="54">
        <v>0</v>
      </c>
      <c r="H128" s="54">
        <v>0</v>
      </c>
      <c r="I128" s="54">
        <f>SUM(E128+F128)</f>
        <v>18790.6</v>
      </c>
    </row>
    <row r="129" spans="1:9" ht="31.5" customHeight="1" hidden="1">
      <c r="A129" s="92"/>
      <c r="B129" s="26" t="s">
        <v>376</v>
      </c>
      <c r="C129" s="53" t="s">
        <v>377</v>
      </c>
      <c r="D129" s="53"/>
      <c r="E129" s="18">
        <f>SUM(E130)</f>
        <v>0</v>
      </c>
      <c r="F129" s="18">
        <f>SUM(F130)</f>
        <v>0</v>
      </c>
      <c r="G129" s="18">
        <f>SUM(G130)</f>
        <v>0</v>
      </c>
      <c r="H129" s="18">
        <f>SUM(H130)</f>
        <v>0</v>
      </c>
      <c r="I129" s="18">
        <f>SUM(I130)</f>
        <v>0</v>
      </c>
    </row>
    <row r="130" spans="1:10" ht="31.5" customHeight="1" hidden="1">
      <c r="A130" s="92"/>
      <c r="B130" s="26" t="s">
        <v>231</v>
      </c>
      <c r="C130" s="53" t="s">
        <v>378</v>
      </c>
      <c r="D130" s="53" t="s">
        <v>232</v>
      </c>
      <c r="E130" s="18">
        <v>0</v>
      </c>
      <c r="F130" s="54">
        <f>SUM(G130)</f>
        <v>0</v>
      </c>
      <c r="G130" s="54">
        <v>0</v>
      </c>
      <c r="H130" s="54"/>
      <c r="I130" s="54">
        <f>SUM(E130+F130)</f>
        <v>0</v>
      </c>
      <c r="J130" s="98"/>
    </row>
    <row r="131" spans="1:9" ht="16.5" customHeight="1" hidden="1">
      <c r="A131" s="92"/>
      <c r="B131" s="26" t="s">
        <v>379</v>
      </c>
      <c r="C131" s="53" t="s">
        <v>380</v>
      </c>
      <c r="D131" s="53"/>
      <c r="E131" s="18">
        <f>SUM(E132)</f>
        <v>0</v>
      </c>
      <c r="F131" s="18">
        <f>SUM(F132)</f>
        <v>0</v>
      </c>
      <c r="G131" s="18">
        <f>SUM(G132)</f>
        <v>0</v>
      </c>
      <c r="H131" s="18">
        <f>SUM(H132)</f>
        <v>0</v>
      </c>
      <c r="I131" s="18">
        <f>SUM(I132)</f>
        <v>0</v>
      </c>
    </row>
    <row r="132" spans="1:9" ht="31.5" customHeight="1" hidden="1">
      <c r="A132" s="92"/>
      <c r="B132" s="26" t="s">
        <v>231</v>
      </c>
      <c r="C132" s="53" t="s">
        <v>380</v>
      </c>
      <c r="D132" s="53" t="s">
        <v>232</v>
      </c>
      <c r="E132" s="18">
        <v>0</v>
      </c>
      <c r="F132" s="54">
        <f>SUM(G132)</f>
        <v>0</v>
      </c>
      <c r="G132" s="54">
        <v>0</v>
      </c>
      <c r="H132" s="54"/>
      <c r="I132" s="54">
        <f>SUM(E132+F132)</f>
        <v>0</v>
      </c>
    </row>
    <row r="133" spans="1:9" ht="47.25" customHeight="1" hidden="1">
      <c r="A133" s="92"/>
      <c r="B133" s="26" t="s">
        <v>381</v>
      </c>
      <c r="C133" s="53" t="s">
        <v>382</v>
      </c>
      <c r="D133" s="53"/>
      <c r="E133" s="18">
        <f>SUM(E134)</f>
        <v>0</v>
      </c>
      <c r="F133" s="18">
        <f>SUM(F134)</f>
        <v>0</v>
      </c>
      <c r="G133" s="18">
        <f>SUM(G134)</f>
        <v>0</v>
      </c>
      <c r="H133" s="18">
        <f>SUM(H134)</f>
        <v>0</v>
      </c>
      <c r="I133" s="18">
        <f>SUM(I134)</f>
        <v>0</v>
      </c>
    </row>
    <row r="134" spans="1:11" ht="31.5" customHeight="1" hidden="1">
      <c r="A134" s="92"/>
      <c r="B134" s="26" t="s">
        <v>231</v>
      </c>
      <c r="C134" s="53" t="s">
        <v>382</v>
      </c>
      <c r="D134" s="53" t="s">
        <v>232</v>
      </c>
      <c r="E134" s="18">
        <v>0</v>
      </c>
      <c r="F134" s="54">
        <f>SUM(G134)</f>
        <v>0</v>
      </c>
      <c r="G134" s="54">
        <v>0</v>
      </c>
      <c r="H134" s="54"/>
      <c r="I134" s="54">
        <f>SUM(E134+F134)</f>
        <v>0</v>
      </c>
      <c r="K134" s="98"/>
    </row>
    <row r="135" spans="1:9" ht="31.5" customHeight="1" hidden="1">
      <c r="A135" s="92"/>
      <c r="B135" s="26" t="s">
        <v>383</v>
      </c>
      <c r="C135" s="53" t="s">
        <v>384</v>
      </c>
      <c r="D135" s="53"/>
      <c r="E135" s="18">
        <f>SUM(E136)</f>
        <v>0</v>
      </c>
      <c r="F135" s="18">
        <f>SUM(F136)</f>
        <v>0</v>
      </c>
      <c r="G135" s="18">
        <f>SUM(G136)</f>
        <v>0</v>
      </c>
      <c r="H135" s="18">
        <f>SUM(H136)</f>
        <v>0</v>
      </c>
      <c r="I135" s="18">
        <f>SUM(I136)</f>
        <v>0</v>
      </c>
    </row>
    <row r="136" spans="1:9" ht="31.5" customHeight="1" hidden="1">
      <c r="A136" s="92"/>
      <c r="B136" s="26" t="s">
        <v>231</v>
      </c>
      <c r="C136" s="53" t="s">
        <v>384</v>
      </c>
      <c r="D136" s="53" t="s">
        <v>232</v>
      </c>
      <c r="E136" s="18">
        <v>0</v>
      </c>
      <c r="F136" s="54">
        <f>SUM(G136)</f>
        <v>0</v>
      </c>
      <c r="G136" s="54">
        <v>0</v>
      </c>
      <c r="H136" s="54"/>
      <c r="I136" s="54">
        <f>SUM(E136+F136)</f>
        <v>0</v>
      </c>
    </row>
    <row r="137" spans="1:9" ht="12.75">
      <c r="A137" s="46">
        <v>12</v>
      </c>
      <c r="B137" s="12" t="s">
        <v>385</v>
      </c>
      <c r="C137" s="50" t="s">
        <v>386</v>
      </c>
      <c r="D137" s="99"/>
      <c r="E137" s="13">
        <f>SUM(E138+E147)</f>
        <v>24150</v>
      </c>
      <c r="F137" s="13">
        <f>SUM(F138+F147)</f>
        <v>260</v>
      </c>
      <c r="G137" s="13">
        <f>SUM(G138+G147)</f>
        <v>260</v>
      </c>
      <c r="H137" s="13">
        <f>SUM(H138+H147)</f>
        <v>0</v>
      </c>
      <c r="I137" s="13">
        <f>SUM(I138+I147)</f>
        <v>24410</v>
      </c>
    </row>
    <row r="138" spans="1:9" ht="18.75" customHeight="1">
      <c r="A138" s="88"/>
      <c r="B138" s="26" t="s">
        <v>387</v>
      </c>
      <c r="C138" s="53" t="s">
        <v>388</v>
      </c>
      <c r="D138" s="53"/>
      <c r="E138" s="18">
        <f>SUM(E139+E141+E143+E145)</f>
        <v>24150</v>
      </c>
      <c r="F138" s="18">
        <f>SUM(G138+H138)</f>
        <v>0</v>
      </c>
      <c r="G138" s="18">
        <f>SUM(G139+G145+G141+G143)</f>
        <v>0</v>
      </c>
      <c r="H138" s="18">
        <f>SUM(H139)</f>
        <v>0</v>
      </c>
      <c r="I138" s="18">
        <f aca="true" t="shared" si="14" ref="I138:I144">SUM(E138+F138)</f>
        <v>24150</v>
      </c>
    </row>
    <row r="139" spans="1:9" ht="12.75">
      <c r="A139" s="88"/>
      <c r="B139" s="26" t="s">
        <v>389</v>
      </c>
      <c r="C139" s="53" t="s">
        <v>390</v>
      </c>
      <c r="D139" s="53"/>
      <c r="E139" s="18">
        <f>SUM(E140)</f>
        <v>8500</v>
      </c>
      <c r="F139" s="18">
        <f>SUM(F140)</f>
        <v>0</v>
      </c>
      <c r="G139" s="18">
        <f>SUM(G140)</f>
        <v>0</v>
      </c>
      <c r="H139" s="18">
        <f>SUM(H140)</f>
        <v>0</v>
      </c>
      <c r="I139" s="18">
        <f t="shared" si="14"/>
        <v>8500</v>
      </c>
    </row>
    <row r="140" spans="1:9" ht="12.75">
      <c r="A140" s="88"/>
      <c r="B140" s="26" t="s">
        <v>231</v>
      </c>
      <c r="C140" s="53" t="s">
        <v>390</v>
      </c>
      <c r="D140" s="53" t="s">
        <v>232</v>
      </c>
      <c r="E140" s="18">
        <v>8500</v>
      </c>
      <c r="F140" s="54">
        <f>SUM(G140+H140)</f>
        <v>0</v>
      </c>
      <c r="G140" s="54">
        <v>0</v>
      </c>
      <c r="H140" s="54">
        <v>0</v>
      </c>
      <c r="I140" s="18">
        <f t="shared" si="14"/>
        <v>8500</v>
      </c>
    </row>
    <row r="141" spans="1:9" ht="12.75">
      <c r="A141" s="88"/>
      <c r="B141" s="26" t="s">
        <v>391</v>
      </c>
      <c r="C141" s="53" t="s">
        <v>392</v>
      </c>
      <c r="D141" s="53"/>
      <c r="E141" s="18">
        <f>SUM(E142)</f>
        <v>5400</v>
      </c>
      <c r="F141" s="18">
        <f>SUM(F142)</f>
        <v>0</v>
      </c>
      <c r="G141" s="18">
        <f>SUM(G142)</f>
        <v>0</v>
      </c>
      <c r="H141" s="18">
        <f>SUM(H142)</f>
        <v>0</v>
      </c>
      <c r="I141" s="18">
        <f t="shared" si="14"/>
        <v>5400</v>
      </c>
    </row>
    <row r="142" spans="1:9" ht="12.75">
      <c r="A142" s="88"/>
      <c r="B142" s="26" t="s">
        <v>231</v>
      </c>
      <c r="C142" s="53" t="s">
        <v>392</v>
      </c>
      <c r="D142" s="53" t="s">
        <v>232</v>
      </c>
      <c r="E142" s="18">
        <v>5400</v>
      </c>
      <c r="F142" s="54">
        <f>SUM(G142+H142)</f>
        <v>0</v>
      </c>
      <c r="G142" s="54">
        <v>0</v>
      </c>
      <c r="H142" s="54">
        <v>0</v>
      </c>
      <c r="I142" s="18">
        <f t="shared" si="14"/>
        <v>5400</v>
      </c>
    </row>
    <row r="143" spans="1:9" ht="30" customHeight="1">
      <c r="A143" s="88"/>
      <c r="B143" s="26" t="s">
        <v>393</v>
      </c>
      <c r="C143" s="53" t="s">
        <v>394</v>
      </c>
      <c r="D143" s="53"/>
      <c r="E143" s="18">
        <f>SUM(E144)</f>
        <v>4250</v>
      </c>
      <c r="F143" s="18">
        <f>SUM(F144)</f>
        <v>0</v>
      </c>
      <c r="G143" s="18">
        <f>SUM(G144)</f>
        <v>0</v>
      </c>
      <c r="H143" s="18">
        <f>SUM(H144)</f>
        <v>0</v>
      </c>
      <c r="I143" s="18">
        <f t="shared" si="14"/>
        <v>4250</v>
      </c>
    </row>
    <row r="144" spans="1:9" ht="12.75">
      <c r="A144" s="88"/>
      <c r="B144" s="26" t="s">
        <v>231</v>
      </c>
      <c r="C144" s="53" t="s">
        <v>394</v>
      </c>
      <c r="D144" s="53" t="s">
        <v>232</v>
      </c>
      <c r="E144" s="18">
        <v>4250</v>
      </c>
      <c r="F144" s="54">
        <f>SUM(G144+H144)</f>
        <v>0</v>
      </c>
      <c r="G144" s="54">
        <v>0</v>
      </c>
      <c r="H144" s="54">
        <v>0</v>
      </c>
      <c r="I144" s="18">
        <f t="shared" si="14"/>
        <v>4250</v>
      </c>
    </row>
    <row r="145" spans="1:9" ht="32.25" customHeight="1">
      <c r="A145" s="88"/>
      <c r="B145" s="26" t="s">
        <v>395</v>
      </c>
      <c r="C145" s="53" t="s">
        <v>396</v>
      </c>
      <c r="D145" s="53"/>
      <c r="E145" s="18">
        <f>SUM(E146)</f>
        <v>6000</v>
      </c>
      <c r="F145" s="18">
        <f>SUM(F146)</f>
        <v>0</v>
      </c>
      <c r="G145" s="18">
        <f>SUM(G146)</f>
        <v>0</v>
      </c>
      <c r="H145" s="18">
        <f>SUM(H146)</f>
        <v>0</v>
      </c>
      <c r="I145" s="18">
        <f>SUM(I146)</f>
        <v>6000</v>
      </c>
    </row>
    <row r="146" spans="1:9" ht="46.5" customHeight="1">
      <c r="A146" s="88"/>
      <c r="B146" s="7" t="s">
        <v>323</v>
      </c>
      <c r="C146" s="53" t="s">
        <v>397</v>
      </c>
      <c r="D146" s="53" t="s">
        <v>324</v>
      </c>
      <c r="E146" s="18">
        <v>6000</v>
      </c>
      <c r="F146" s="54">
        <f>SUM(G146+H146)</f>
        <v>0</v>
      </c>
      <c r="G146" s="54">
        <v>0</v>
      </c>
      <c r="H146" s="54"/>
      <c r="I146" s="54">
        <f aca="true" t="shared" si="15" ref="I146:I153">SUM(E146+F146)</f>
        <v>6000</v>
      </c>
    </row>
    <row r="147" spans="1:9" ht="12.75">
      <c r="A147" s="88"/>
      <c r="B147" s="7" t="s">
        <v>398</v>
      </c>
      <c r="C147" s="53" t="s">
        <v>399</v>
      </c>
      <c r="D147" s="53"/>
      <c r="E147" s="18">
        <f>SUM(E148)</f>
        <v>0</v>
      </c>
      <c r="F147" s="18">
        <f aca="true" t="shared" si="16" ref="F147:H148">SUM(F148)</f>
        <v>260</v>
      </c>
      <c r="G147" s="18">
        <f t="shared" si="16"/>
        <v>260</v>
      </c>
      <c r="H147" s="18">
        <f t="shared" si="16"/>
        <v>0</v>
      </c>
      <c r="I147" s="18">
        <f t="shared" si="15"/>
        <v>260</v>
      </c>
    </row>
    <row r="148" spans="1:9" ht="19.5" customHeight="1">
      <c r="A148" s="88"/>
      <c r="B148" s="26" t="s">
        <v>400</v>
      </c>
      <c r="C148" s="53" t="s">
        <v>401</v>
      </c>
      <c r="D148" s="53"/>
      <c r="E148" s="18">
        <f>SUM(E149)</f>
        <v>0</v>
      </c>
      <c r="F148" s="18">
        <f t="shared" si="16"/>
        <v>260</v>
      </c>
      <c r="G148" s="18">
        <f t="shared" si="16"/>
        <v>260</v>
      </c>
      <c r="H148" s="18">
        <f t="shared" si="16"/>
        <v>0</v>
      </c>
      <c r="I148" s="18">
        <f t="shared" si="15"/>
        <v>260</v>
      </c>
    </row>
    <row r="149" spans="1:9" ht="12.75">
      <c r="A149" s="88"/>
      <c r="B149" s="26" t="s">
        <v>231</v>
      </c>
      <c r="C149" s="53" t="s">
        <v>401</v>
      </c>
      <c r="D149" s="53" t="s">
        <v>232</v>
      </c>
      <c r="E149" s="18">
        <v>0</v>
      </c>
      <c r="F149" s="54">
        <f>SUM(G149+H149)</f>
        <v>260</v>
      </c>
      <c r="G149" s="54">
        <v>260</v>
      </c>
      <c r="H149" s="54">
        <v>0</v>
      </c>
      <c r="I149" s="18">
        <f t="shared" si="15"/>
        <v>260</v>
      </c>
    </row>
    <row r="150" spans="1:9" ht="30.75" customHeight="1">
      <c r="A150" s="46">
        <v>13</v>
      </c>
      <c r="B150" s="12" t="s">
        <v>402</v>
      </c>
      <c r="C150" s="50" t="s">
        <v>403</v>
      </c>
      <c r="D150" s="50"/>
      <c r="E150" s="13">
        <f>SUM(E151)</f>
        <v>1170</v>
      </c>
      <c r="F150" s="47">
        <f>SUM(G150+H150)</f>
        <v>198</v>
      </c>
      <c r="G150" s="47">
        <f>SUM(G151)</f>
        <v>198</v>
      </c>
      <c r="H150" s="47"/>
      <c r="I150" s="47">
        <f t="shared" si="15"/>
        <v>1368</v>
      </c>
    </row>
    <row r="151" spans="1:9" ht="30.75" customHeight="1">
      <c r="A151" s="88"/>
      <c r="B151" s="26" t="s">
        <v>404</v>
      </c>
      <c r="C151" s="53" t="s">
        <v>405</v>
      </c>
      <c r="D151" s="53"/>
      <c r="E151" s="18">
        <f>SUM(E153)</f>
        <v>1170</v>
      </c>
      <c r="F151" s="54">
        <f>SUM(G151+H151)</f>
        <v>198</v>
      </c>
      <c r="G151" s="54">
        <f>SUM(G152)</f>
        <v>198</v>
      </c>
      <c r="H151" s="54"/>
      <c r="I151" s="54">
        <f t="shared" si="15"/>
        <v>1368</v>
      </c>
    </row>
    <row r="152" spans="1:9" ht="30.75" customHeight="1">
      <c r="A152" s="88"/>
      <c r="B152" s="26" t="s">
        <v>406</v>
      </c>
      <c r="C152" s="53" t="s">
        <v>407</v>
      </c>
      <c r="D152" s="53"/>
      <c r="E152" s="18">
        <f>SUM(E153)</f>
        <v>1170</v>
      </c>
      <c r="F152" s="54">
        <f>SUM(G152+H152)</f>
        <v>198</v>
      </c>
      <c r="G152" s="54">
        <f>SUM(G153)</f>
        <v>198</v>
      </c>
      <c r="H152" s="54"/>
      <c r="I152" s="54">
        <f t="shared" si="15"/>
        <v>1368</v>
      </c>
    </row>
    <row r="153" spans="1:9" ht="12.75">
      <c r="A153" s="88"/>
      <c r="B153" s="26" t="s">
        <v>231</v>
      </c>
      <c r="C153" s="53" t="s">
        <v>408</v>
      </c>
      <c r="D153" s="53" t="s">
        <v>232</v>
      </c>
      <c r="E153" s="18">
        <v>1170</v>
      </c>
      <c r="F153" s="54">
        <f>SUM(G153+H153)</f>
        <v>198</v>
      </c>
      <c r="G153" s="54">
        <v>198</v>
      </c>
      <c r="H153" s="54"/>
      <c r="I153" s="54">
        <f t="shared" si="15"/>
        <v>1368</v>
      </c>
    </row>
    <row r="154" spans="1:9" ht="12.75">
      <c r="A154" s="46">
        <v>14</v>
      </c>
      <c r="B154" s="12" t="s">
        <v>409</v>
      </c>
      <c r="C154" s="50" t="s">
        <v>410</v>
      </c>
      <c r="D154" s="50"/>
      <c r="E154" s="13">
        <f>SUM(E155+E164)</f>
        <v>41332</v>
      </c>
      <c r="F154" s="13">
        <f>SUM(F155+F164)</f>
        <v>10456.900000000001</v>
      </c>
      <c r="G154" s="13">
        <f>SUM(G155+G164)</f>
        <v>371.8</v>
      </c>
      <c r="H154" s="13">
        <f>SUM(H155+H164)</f>
        <v>10085.1</v>
      </c>
      <c r="I154" s="13">
        <f>SUM(I155+I164)</f>
        <v>51788.899999999994</v>
      </c>
    </row>
    <row r="155" spans="1:9" ht="12.75">
      <c r="A155" s="88"/>
      <c r="B155" s="26" t="s">
        <v>411</v>
      </c>
      <c r="C155" s="53" t="s">
        <v>412</v>
      </c>
      <c r="D155" s="53"/>
      <c r="E155" s="18">
        <f>SUM(E156+E162+E158+E160)</f>
        <v>27473.3</v>
      </c>
      <c r="F155" s="18">
        <f>SUM(F156+F162+F158+F160)</f>
        <v>6400.3</v>
      </c>
      <c r="G155" s="18">
        <f>SUM(G156+G162+G158+G160)</f>
        <v>137.5</v>
      </c>
      <c r="H155" s="18">
        <f>SUM(H156+H162+H158+H160)</f>
        <v>6262.8</v>
      </c>
      <c r="I155" s="18">
        <f>SUM(I156+I162+I158+I160)</f>
        <v>33873.6</v>
      </c>
    </row>
    <row r="156" spans="1:9" ht="34.5" customHeight="1">
      <c r="A156" s="88"/>
      <c r="B156" s="26" t="s">
        <v>413</v>
      </c>
      <c r="C156" s="53" t="s">
        <v>414</v>
      </c>
      <c r="D156" s="53"/>
      <c r="E156" s="18">
        <f>SUM(E157)</f>
        <v>24889.3</v>
      </c>
      <c r="F156" s="18">
        <f>SUM(F157)</f>
        <v>0</v>
      </c>
      <c r="G156" s="18">
        <f>SUM(G157)</f>
        <v>0</v>
      </c>
      <c r="H156" s="18">
        <f>SUM(H157)</f>
        <v>0</v>
      </c>
      <c r="I156" s="18">
        <f>SUM(I157)</f>
        <v>24889.3</v>
      </c>
    </row>
    <row r="157" spans="1:9" ht="12.75">
      <c r="A157" s="88"/>
      <c r="B157" s="7" t="s">
        <v>323</v>
      </c>
      <c r="C157" s="53" t="s">
        <v>414</v>
      </c>
      <c r="D157" s="53" t="s">
        <v>324</v>
      </c>
      <c r="E157" s="18">
        <v>24889.3</v>
      </c>
      <c r="F157" s="54">
        <f>SUM(G157+H157)</f>
        <v>0</v>
      </c>
      <c r="G157" s="54">
        <v>0</v>
      </c>
      <c r="H157" s="54"/>
      <c r="I157" s="54">
        <f>SUM(E157+F157)</f>
        <v>24889.3</v>
      </c>
    </row>
    <row r="158" spans="1:9" ht="12.75">
      <c r="A158" s="88"/>
      <c r="B158" s="56" t="s">
        <v>415</v>
      </c>
      <c r="C158" s="53" t="s">
        <v>416</v>
      </c>
      <c r="D158" s="53"/>
      <c r="E158" s="18">
        <f>SUM(E159)</f>
        <v>0</v>
      </c>
      <c r="F158" s="18">
        <f>SUM(F159)</f>
        <v>6262.8</v>
      </c>
      <c r="G158" s="18">
        <f>SUM(G159)</f>
        <v>0</v>
      </c>
      <c r="H158" s="18">
        <f>SUM(H159)</f>
        <v>6262.8</v>
      </c>
      <c r="I158" s="18">
        <f>SUM(I159)</f>
        <v>6262.8</v>
      </c>
    </row>
    <row r="159" spans="1:9" ht="12.75">
      <c r="A159" s="88"/>
      <c r="B159" s="7" t="s">
        <v>323</v>
      </c>
      <c r="C159" s="53" t="s">
        <v>416</v>
      </c>
      <c r="D159" s="53" t="s">
        <v>324</v>
      </c>
      <c r="E159" s="18">
        <v>0</v>
      </c>
      <c r="F159" s="54">
        <f>SUM(G159+H159)</f>
        <v>6262.8</v>
      </c>
      <c r="G159" s="54">
        <v>0</v>
      </c>
      <c r="H159" s="54">
        <v>6262.8</v>
      </c>
      <c r="I159" s="54">
        <f>SUM(E159+F159)</f>
        <v>6262.8</v>
      </c>
    </row>
    <row r="160" spans="1:9" ht="12.75">
      <c r="A160" s="88"/>
      <c r="B160" s="56" t="s">
        <v>417</v>
      </c>
      <c r="C160" s="53" t="s">
        <v>418</v>
      </c>
      <c r="D160" s="53"/>
      <c r="E160" s="18">
        <f>SUM(E161)</f>
        <v>0</v>
      </c>
      <c r="F160" s="54">
        <f>SUM(F161)</f>
        <v>187.5</v>
      </c>
      <c r="G160" s="54">
        <f>SUM(G161)</f>
        <v>187.5</v>
      </c>
      <c r="H160" s="54">
        <f>SUM(H161)</f>
        <v>0</v>
      </c>
      <c r="I160" s="54">
        <f>SUM(I161)</f>
        <v>187.5</v>
      </c>
    </row>
    <row r="161" spans="1:9" ht="12.75">
      <c r="A161" s="88"/>
      <c r="B161" s="7" t="s">
        <v>323</v>
      </c>
      <c r="C161" s="53" t="s">
        <v>418</v>
      </c>
      <c r="D161" s="53" t="s">
        <v>324</v>
      </c>
      <c r="E161" s="18">
        <v>0</v>
      </c>
      <c r="F161" s="54">
        <f>SUM(G161+H161)</f>
        <v>187.5</v>
      </c>
      <c r="G161" s="54">
        <v>187.5</v>
      </c>
      <c r="H161" s="54">
        <v>0</v>
      </c>
      <c r="I161" s="54">
        <f>SUM(E161+F161)</f>
        <v>187.5</v>
      </c>
    </row>
    <row r="162" spans="1:9" ht="21" customHeight="1">
      <c r="A162" s="88"/>
      <c r="B162" s="26" t="s">
        <v>419</v>
      </c>
      <c r="C162" s="53" t="s">
        <v>420</v>
      </c>
      <c r="D162" s="53"/>
      <c r="E162" s="18">
        <f>SUM(E163)</f>
        <v>2584</v>
      </c>
      <c r="F162" s="18">
        <f>SUM(F163)</f>
        <v>-50</v>
      </c>
      <c r="G162" s="18">
        <f>SUM(G163)</f>
        <v>-50</v>
      </c>
      <c r="H162" s="18">
        <f>SUM(H163)</f>
        <v>0</v>
      </c>
      <c r="I162" s="18">
        <f>SUM(I163)</f>
        <v>2534</v>
      </c>
    </row>
    <row r="163" spans="1:9" ht="34.5" customHeight="1">
      <c r="A163" s="88"/>
      <c r="B163" s="26" t="s">
        <v>231</v>
      </c>
      <c r="C163" s="53" t="s">
        <v>421</v>
      </c>
      <c r="D163" s="53" t="s">
        <v>232</v>
      </c>
      <c r="E163" s="18">
        <v>2584</v>
      </c>
      <c r="F163" s="54">
        <f>SUM(G163)</f>
        <v>-50</v>
      </c>
      <c r="G163" s="54">
        <v>-50</v>
      </c>
      <c r="H163" s="54"/>
      <c r="I163" s="18">
        <f>SUM(E163+F163)</f>
        <v>2534</v>
      </c>
    </row>
    <row r="164" spans="1:9" ht="20.25" customHeight="1">
      <c r="A164" s="88"/>
      <c r="B164" s="26" t="s">
        <v>422</v>
      </c>
      <c r="C164" s="53" t="s">
        <v>423</v>
      </c>
      <c r="D164" s="53"/>
      <c r="E164" s="18">
        <f>SUM(E165+E171+E167+E169)</f>
        <v>13858.7</v>
      </c>
      <c r="F164" s="18">
        <f>SUM(F165+F171+F167+F169)</f>
        <v>4056.6000000000004</v>
      </c>
      <c r="G164" s="18">
        <f>SUM(G165+G171+G167+G169)</f>
        <v>234.3</v>
      </c>
      <c r="H164" s="18">
        <f>SUM(H165+H171+H167+H169)</f>
        <v>3822.3</v>
      </c>
      <c r="I164" s="18">
        <f>SUM(I165+I171+I167+I169)</f>
        <v>17915.3</v>
      </c>
    </row>
    <row r="165" spans="1:9" ht="34.5" customHeight="1">
      <c r="A165" s="88"/>
      <c r="B165" s="26" t="s">
        <v>424</v>
      </c>
      <c r="C165" s="53" t="s">
        <v>425</v>
      </c>
      <c r="D165" s="53"/>
      <c r="E165" s="18">
        <f>SUM(E166)</f>
        <v>13558.7</v>
      </c>
      <c r="F165" s="54">
        <f>SUM(G165)</f>
        <v>0</v>
      </c>
      <c r="G165" s="54">
        <f>SUM(G166)</f>
        <v>0</v>
      </c>
      <c r="H165" s="54"/>
      <c r="I165" s="18">
        <f>SUM(E165+F165)</f>
        <v>13558.7</v>
      </c>
    </row>
    <row r="166" spans="1:9" ht="12.75">
      <c r="A166" s="88"/>
      <c r="B166" s="7" t="s">
        <v>323</v>
      </c>
      <c r="C166" s="53" t="s">
        <v>425</v>
      </c>
      <c r="D166" s="53" t="s">
        <v>324</v>
      </c>
      <c r="E166" s="18">
        <v>13558.7</v>
      </c>
      <c r="F166" s="54">
        <f>SUM(G166+H166)</f>
        <v>0</v>
      </c>
      <c r="G166" s="54">
        <v>0</v>
      </c>
      <c r="H166" s="54"/>
      <c r="I166" s="54">
        <f>SUM(E166+F166)</f>
        <v>13558.7</v>
      </c>
    </row>
    <row r="167" spans="1:9" ht="12.75">
      <c r="A167" s="88"/>
      <c r="B167" s="56" t="s">
        <v>415</v>
      </c>
      <c r="C167" s="53" t="s">
        <v>426</v>
      </c>
      <c r="D167" s="53"/>
      <c r="E167" s="18">
        <f>SUM(E168)</f>
        <v>0</v>
      </c>
      <c r="F167" s="18">
        <f>SUM(F168)</f>
        <v>3822.3</v>
      </c>
      <c r="G167" s="18">
        <f>SUM(G168)</f>
        <v>0</v>
      </c>
      <c r="H167" s="18">
        <f>SUM(H168)</f>
        <v>3822.3</v>
      </c>
      <c r="I167" s="18">
        <f>SUM(I168)</f>
        <v>3822.3</v>
      </c>
    </row>
    <row r="168" spans="1:9" ht="12.75">
      <c r="A168" s="88"/>
      <c r="B168" s="7" t="s">
        <v>323</v>
      </c>
      <c r="C168" s="53" t="s">
        <v>426</v>
      </c>
      <c r="D168" s="53" t="s">
        <v>324</v>
      </c>
      <c r="E168" s="18">
        <v>0</v>
      </c>
      <c r="F168" s="54">
        <f>SUM(G168+H168)</f>
        <v>3822.3</v>
      </c>
      <c r="G168" s="54">
        <v>0</v>
      </c>
      <c r="H168" s="54">
        <v>3822.3</v>
      </c>
      <c r="I168" s="54">
        <f>SUM(E168+F168)</f>
        <v>3822.3</v>
      </c>
    </row>
    <row r="169" spans="1:9" ht="12.75">
      <c r="A169" s="88"/>
      <c r="B169" s="56" t="s">
        <v>417</v>
      </c>
      <c r="C169" s="53" t="s">
        <v>427</v>
      </c>
      <c r="D169" s="53"/>
      <c r="E169" s="18">
        <f>SUM(E170)</f>
        <v>0</v>
      </c>
      <c r="F169" s="54">
        <f>SUM(F170)</f>
        <v>234.3</v>
      </c>
      <c r="G169" s="54">
        <f>SUM(G170)</f>
        <v>234.3</v>
      </c>
      <c r="H169" s="54">
        <f>SUM(H170)</f>
        <v>0</v>
      </c>
      <c r="I169" s="54">
        <f>SUM(I170)</f>
        <v>234.3</v>
      </c>
    </row>
    <row r="170" spans="1:9" ht="12.75">
      <c r="A170" s="88"/>
      <c r="B170" s="7" t="s">
        <v>323</v>
      </c>
      <c r="C170" s="53" t="s">
        <v>427</v>
      </c>
      <c r="D170" s="53" t="s">
        <v>324</v>
      </c>
      <c r="E170" s="18">
        <v>0</v>
      </c>
      <c r="F170" s="54">
        <f>SUM(G170+H170)</f>
        <v>234.3</v>
      </c>
      <c r="G170" s="54">
        <v>234.3</v>
      </c>
      <c r="H170" s="54">
        <v>0</v>
      </c>
      <c r="I170" s="54">
        <f>SUM(E170+F170)</f>
        <v>234.3</v>
      </c>
    </row>
    <row r="171" spans="1:9" ht="12.75">
      <c r="A171" s="88"/>
      <c r="B171" s="26" t="s">
        <v>428</v>
      </c>
      <c r="C171" s="53" t="s">
        <v>429</v>
      </c>
      <c r="D171" s="53"/>
      <c r="E171" s="18">
        <f>SUM(E172)</f>
        <v>300</v>
      </c>
      <c r="F171" s="54">
        <f>SUM(G171+H171)</f>
        <v>0</v>
      </c>
      <c r="G171" s="54">
        <f>SUM(G172)</f>
        <v>0</v>
      </c>
      <c r="H171" s="54">
        <f>SUM(H172)</f>
        <v>0</v>
      </c>
      <c r="I171" s="54">
        <f>SUM(E171+F171)</f>
        <v>300</v>
      </c>
    </row>
    <row r="172" spans="1:9" ht="12.75">
      <c r="A172" s="88"/>
      <c r="B172" s="7" t="s">
        <v>323</v>
      </c>
      <c r="C172" s="53" t="s">
        <v>429</v>
      </c>
      <c r="D172" s="53" t="s">
        <v>324</v>
      </c>
      <c r="E172" s="18">
        <v>300</v>
      </c>
      <c r="F172" s="54">
        <f>SUM(G172+H172)</f>
        <v>0</v>
      </c>
      <c r="G172" s="54">
        <v>0</v>
      </c>
      <c r="H172" s="54">
        <v>0</v>
      </c>
      <c r="I172" s="54">
        <f>SUM(E172+F172)</f>
        <v>300</v>
      </c>
    </row>
    <row r="173" spans="1:9" ht="49.5" customHeight="1">
      <c r="A173" s="46">
        <v>15</v>
      </c>
      <c r="B173" s="12" t="s">
        <v>430</v>
      </c>
      <c r="C173" s="50" t="s">
        <v>431</v>
      </c>
      <c r="D173" s="50"/>
      <c r="E173" s="13">
        <f>SUM(E174+E179)</f>
        <v>1543.7</v>
      </c>
      <c r="F173" s="13">
        <f>SUM(F174+F179)</f>
        <v>200</v>
      </c>
      <c r="G173" s="13">
        <f>SUM(G174+G179)</f>
        <v>200</v>
      </c>
      <c r="H173" s="13">
        <f>SUM(H174+H179)</f>
        <v>0</v>
      </c>
      <c r="I173" s="13">
        <f>SUM(I174+I179)</f>
        <v>1743.7</v>
      </c>
    </row>
    <row r="174" spans="1:9" ht="30" customHeight="1">
      <c r="A174" s="88"/>
      <c r="B174" s="26" t="s">
        <v>432</v>
      </c>
      <c r="C174" s="53" t="s">
        <v>433</v>
      </c>
      <c r="D174" s="53"/>
      <c r="E174" s="18">
        <f>SUM(E177+E175)</f>
        <v>1006.7</v>
      </c>
      <c r="F174" s="18">
        <f>SUM(F177+F175)</f>
        <v>0</v>
      </c>
      <c r="G174" s="18">
        <f>SUM(G177+G175)</f>
        <v>0</v>
      </c>
      <c r="H174" s="18">
        <f>SUM(H177+H175)</f>
        <v>0</v>
      </c>
      <c r="I174" s="18">
        <f>SUM(I177+I175)</f>
        <v>1006.7</v>
      </c>
    </row>
    <row r="175" spans="1:9" ht="51.75" customHeight="1">
      <c r="A175" s="88"/>
      <c r="B175" s="26" t="s">
        <v>434</v>
      </c>
      <c r="C175" s="53" t="s">
        <v>435</v>
      </c>
      <c r="D175" s="53"/>
      <c r="E175" s="18">
        <f>SUM(E176)</f>
        <v>700</v>
      </c>
      <c r="F175" s="54">
        <f>SUM(G175+H175)</f>
        <v>0</v>
      </c>
      <c r="G175" s="54">
        <f>SUM(G176)</f>
        <v>0</v>
      </c>
      <c r="H175" s="54"/>
      <c r="I175" s="54">
        <f>SUM(E175+F175)</f>
        <v>700</v>
      </c>
    </row>
    <row r="176" spans="1:9" ht="30" customHeight="1">
      <c r="A176" s="88"/>
      <c r="B176" s="26" t="s">
        <v>251</v>
      </c>
      <c r="C176" s="53" t="s">
        <v>435</v>
      </c>
      <c r="D176" s="53" t="s">
        <v>253</v>
      </c>
      <c r="E176" s="18">
        <v>700</v>
      </c>
      <c r="F176" s="54">
        <f>SUM(G176+H176)</f>
        <v>0</v>
      </c>
      <c r="G176" s="54">
        <v>0</v>
      </c>
      <c r="H176" s="54"/>
      <c r="I176" s="54">
        <f>SUM(E176+F176)</f>
        <v>700</v>
      </c>
    </row>
    <row r="177" spans="1:9" ht="30.75" customHeight="1">
      <c r="A177" s="88"/>
      <c r="B177" s="26" t="s">
        <v>436</v>
      </c>
      <c r="C177" s="53" t="s">
        <v>437</v>
      </c>
      <c r="D177" s="53"/>
      <c r="E177" s="18">
        <f>SUM(E178)</f>
        <v>306.7</v>
      </c>
      <c r="F177" s="18">
        <f>SUM(F178)</f>
        <v>0</v>
      </c>
      <c r="G177" s="18">
        <f>SUM(G178)</f>
        <v>0</v>
      </c>
      <c r="H177" s="18">
        <f>SUM(H178)</f>
        <v>0</v>
      </c>
      <c r="I177" s="18">
        <f>SUM(I178)</f>
        <v>306.7</v>
      </c>
    </row>
    <row r="178" spans="1:9" ht="30" customHeight="1">
      <c r="A178" s="88"/>
      <c r="B178" s="26" t="s">
        <v>251</v>
      </c>
      <c r="C178" s="53" t="s">
        <v>437</v>
      </c>
      <c r="D178" s="53" t="s">
        <v>253</v>
      </c>
      <c r="E178" s="18">
        <v>306.7</v>
      </c>
      <c r="F178" s="54">
        <f>SUM(G178+H178)</f>
        <v>0</v>
      </c>
      <c r="G178" s="54">
        <v>0</v>
      </c>
      <c r="H178" s="54"/>
      <c r="I178" s="54">
        <f>SUM(E178+F178)</f>
        <v>306.7</v>
      </c>
    </row>
    <row r="179" spans="1:12" ht="30" customHeight="1">
      <c r="A179" s="88"/>
      <c r="B179" s="26" t="s">
        <v>438</v>
      </c>
      <c r="C179" s="53" t="s">
        <v>439</v>
      </c>
      <c r="D179" s="53"/>
      <c r="E179" s="18">
        <f>SUM(E182+E180)</f>
        <v>537</v>
      </c>
      <c r="F179" s="18">
        <f>SUM(F182+F180)</f>
        <v>200</v>
      </c>
      <c r="G179" s="18">
        <f>SUM(G182+G180)</f>
        <v>200</v>
      </c>
      <c r="H179" s="18">
        <f>SUM(H182+H180)</f>
        <v>0</v>
      </c>
      <c r="I179" s="18">
        <f>SUM(I182+I180)</f>
        <v>737</v>
      </c>
      <c r="L179" s="26"/>
    </row>
    <row r="180" spans="1:9" ht="20.25" customHeight="1">
      <c r="A180" s="88"/>
      <c r="B180" s="26" t="s">
        <v>440</v>
      </c>
      <c r="C180" s="53" t="s">
        <v>441</v>
      </c>
      <c r="D180" s="53"/>
      <c r="E180" s="18">
        <f>SUM(E181)</f>
        <v>100</v>
      </c>
      <c r="F180" s="54">
        <f>SUM(G180+H180)</f>
        <v>200</v>
      </c>
      <c r="G180" s="54">
        <f>SUM(G181)</f>
        <v>200</v>
      </c>
      <c r="H180" s="54"/>
      <c r="I180" s="54">
        <f>SUM(E180+F180)</f>
        <v>300</v>
      </c>
    </row>
    <row r="181" spans="1:9" ht="30" customHeight="1">
      <c r="A181" s="88"/>
      <c r="B181" s="26" t="s">
        <v>251</v>
      </c>
      <c r="C181" s="53" t="s">
        <v>441</v>
      </c>
      <c r="D181" s="53" t="s">
        <v>253</v>
      </c>
      <c r="E181" s="18">
        <v>100</v>
      </c>
      <c r="F181" s="54">
        <f>SUM(G181+H181)</f>
        <v>200</v>
      </c>
      <c r="G181" s="54">
        <v>200</v>
      </c>
      <c r="H181" s="54"/>
      <c r="I181" s="54">
        <f>SUM(E181+F181)</f>
        <v>300</v>
      </c>
    </row>
    <row r="182" spans="1:9" ht="32.25" customHeight="1">
      <c r="A182" s="88"/>
      <c r="B182" s="26" t="s">
        <v>442</v>
      </c>
      <c r="C182" s="53" t="s">
        <v>443</v>
      </c>
      <c r="D182" s="53"/>
      <c r="E182" s="18">
        <f>SUM(E183)</f>
        <v>437</v>
      </c>
      <c r="F182" s="54"/>
      <c r="G182" s="54"/>
      <c r="H182" s="54"/>
      <c r="I182" s="54">
        <f>SUM(E182+F182)</f>
        <v>437</v>
      </c>
    </row>
    <row r="183" spans="1:9" ht="30" customHeight="1">
      <c r="A183" s="88"/>
      <c r="B183" s="26" t="s">
        <v>251</v>
      </c>
      <c r="C183" s="53" t="s">
        <v>443</v>
      </c>
      <c r="D183" s="53" t="s">
        <v>253</v>
      </c>
      <c r="E183" s="18">
        <v>437</v>
      </c>
      <c r="F183" s="54">
        <f>SUM(G183+H183)</f>
        <v>0</v>
      </c>
      <c r="G183" s="54">
        <v>0</v>
      </c>
      <c r="H183" s="54"/>
      <c r="I183" s="54">
        <f>SUM(E183+F183)</f>
        <v>437</v>
      </c>
    </row>
    <row r="184" spans="1:9" ht="45" customHeight="1">
      <c r="A184" s="46">
        <v>16</v>
      </c>
      <c r="B184" s="100" t="s">
        <v>444</v>
      </c>
      <c r="C184" s="101" t="s">
        <v>445</v>
      </c>
      <c r="D184" s="50"/>
      <c r="E184" s="13">
        <f>SUM(E185+E194)</f>
        <v>2600</v>
      </c>
      <c r="F184" s="13">
        <f>SUM(F185+F194)</f>
        <v>1593.6</v>
      </c>
      <c r="G184" s="13">
        <f>SUM(G185+G194)</f>
        <v>597.5999999999999</v>
      </c>
      <c r="H184" s="13">
        <f>SUM(H185+H194)</f>
        <v>996</v>
      </c>
      <c r="I184" s="13">
        <f>SUM(I185+I194)</f>
        <v>4193.6</v>
      </c>
    </row>
    <row r="185" spans="1:10" ht="33" customHeight="1">
      <c r="A185" s="46"/>
      <c r="B185" s="102" t="s">
        <v>446</v>
      </c>
      <c r="C185" s="103" t="s">
        <v>447</v>
      </c>
      <c r="D185" s="53"/>
      <c r="E185" s="18">
        <f>SUM(E186+E188+E190+E192)</f>
        <v>1800</v>
      </c>
      <c r="F185" s="18">
        <f>SUM(F186+F188+F190+F192)</f>
        <v>1593.6</v>
      </c>
      <c r="G185" s="18">
        <f>SUM(G186+G188+G190+G192)</f>
        <v>597.5999999999999</v>
      </c>
      <c r="H185" s="18">
        <f>SUM(H186+H188+H190+H192)</f>
        <v>996</v>
      </c>
      <c r="I185" s="18">
        <f>SUM(I186+I188+I190+I192)</f>
        <v>3393.6</v>
      </c>
      <c r="J185" s="18"/>
    </row>
    <row r="186" spans="1:11" ht="33.75" customHeight="1">
      <c r="A186" s="88"/>
      <c r="B186" s="102" t="s">
        <v>448</v>
      </c>
      <c r="C186" s="104" t="s">
        <v>449</v>
      </c>
      <c r="D186" s="53"/>
      <c r="E186" s="18">
        <f>SUM(E187)</f>
        <v>1800</v>
      </c>
      <c r="F186" s="97">
        <f>SUM(G186+H186)</f>
        <v>-1800</v>
      </c>
      <c r="G186" s="97">
        <f>SUM(G187)</f>
        <v>-1800</v>
      </c>
      <c r="H186" s="97"/>
      <c r="I186" s="54">
        <f aca="true" t="shared" si="17" ref="I186:I193">SUM(E186+F186)</f>
        <v>0</v>
      </c>
      <c r="K186" s="55"/>
    </row>
    <row r="187" spans="1:9" ht="33" customHeight="1">
      <c r="A187" s="88"/>
      <c r="B187" s="26" t="s">
        <v>251</v>
      </c>
      <c r="C187" s="53" t="s">
        <v>449</v>
      </c>
      <c r="D187" s="53" t="s">
        <v>253</v>
      </c>
      <c r="E187" s="18">
        <v>1800</v>
      </c>
      <c r="F187" s="97">
        <f>SUM(G187+H187)</f>
        <v>-1800</v>
      </c>
      <c r="G187" s="97">
        <v>-1800</v>
      </c>
      <c r="H187" s="97"/>
      <c r="I187" s="54">
        <f t="shared" si="17"/>
        <v>0</v>
      </c>
    </row>
    <row r="188" spans="1:9" ht="33" customHeight="1">
      <c r="A188" s="88"/>
      <c r="B188" s="55" t="s">
        <v>450</v>
      </c>
      <c r="C188" s="104" t="s">
        <v>451</v>
      </c>
      <c r="D188" s="53"/>
      <c r="E188" s="18">
        <f>SUM(E189)</f>
        <v>0</v>
      </c>
      <c r="F188" s="54">
        <f aca="true" t="shared" si="18" ref="F188:F193">SUM(G188+H188)</f>
        <v>2397.6</v>
      </c>
      <c r="G188" s="54">
        <f>SUM(G189)</f>
        <v>2397.6</v>
      </c>
      <c r="H188" s="105"/>
      <c r="I188" s="54">
        <f t="shared" si="17"/>
        <v>2397.6</v>
      </c>
    </row>
    <row r="189" spans="1:9" ht="33" customHeight="1">
      <c r="A189" s="88"/>
      <c r="B189" s="26" t="s">
        <v>251</v>
      </c>
      <c r="C189" s="104" t="s">
        <v>451</v>
      </c>
      <c r="D189" s="53" t="s">
        <v>253</v>
      </c>
      <c r="E189" s="18">
        <v>0</v>
      </c>
      <c r="F189" s="54">
        <f t="shared" si="18"/>
        <v>2397.6</v>
      </c>
      <c r="G189" s="54">
        <v>2397.6</v>
      </c>
      <c r="H189" s="54"/>
      <c r="I189" s="54">
        <f t="shared" si="17"/>
        <v>2397.6</v>
      </c>
    </row>
    <row r="190" spans="1:9" ht="33" customHeight="1">
      <c r="A190" s="88"/>
      <c r="B190" s="7" t="s">
        <v>446</v>
      </c>
      <c r="C190" s="53" t="s">
        <v>452</v>
      </c>
      <c r="D190" s="53"/>
      <c r="E190" s="18">
        <f>SUM(E191)</f>
        <v>0</v>
      </c>
      <c r="F190" s="54">
        <f t="shared" si="18"/>
        <v>398.4</v>
      </c>
      <c r="G190" s="54">
        <f>SUM(G191)</f>
        <v>0</v>
      </c>
      <c r="H190" s="54">
        <f>SUM(H191)</f>
        <v>398.4</v>
      </c>
      <c r="I190" s="54">
        <f t="shared" si="17"/>
        <v>398.4</v>
      </c>
    </row>
    <row r="191" spans="1:9" ht="33" customHeight="1">
      <c r="A191" s="88"/>
      <c r="B191" s="26" t="s">
        <v>453</v>
      </c>
      <c r="C191" s="53" t="s">
        <v>452</v>
      </c>
      <c r="D191" s="53" t="s">
        <v>253</v>
      </c>
      <c r="E191" s="18">
        <v>0</v>
      </c>
      <c r="F191" s="54">
        <f t="shared" si="18"/>
        <v>398.4</v>
      </c>
      <c r="G191" s="54">
        <v>0</v>
      </c>
      <c r="H191" s="54">
        <v>398.4</v>
      </c>
      <c r="I191" s="54">
        <f t="shared" si="17"/>
        <v>398.4</v>
      </c>
    </row>
    <row r="192" spans="1:9" ht="33" customHeight="1">
      <c r="A192" s="88"/>
      <c r="B192" s="7" t="s">
        <v>454</v>
      </c>
      <c r="C192" s="53" t="s">
        <v>455</v>
      </c>
      <c r="D192" s="53"/>
      <c r="E192" s="18">
        <f>SUM(E193)</f>
        <v>0</v>
      </c>
      <c r="F192" s="54">
        <f t="shared" si="18"/>
        <v>597.6</v>
      </c>
      <c r="G192" s="54">
        <f>SUM(G193)</f>
        <v>0</v>
      </c>
      <c r="H192" s="54">
        <f>SUM(H193)</f>
        <v>597.6</v>
      </c>
      <c r="I192" s="54">
        <f t="shared" si="17"/>
        <v>597.6</v>
      </c>
    </row>
    <row r="193" spans="1:9" ht="33" customHeight="1">
      <c r="A193" s="88"/>
      <c r="B193" s="26" t="s">
        <v>453</v>
      </c>
      <c r="C193" s="53" t="s">
        <v>455</v>
      </c>
      <c r="D193" s="53" t="s">
        <v>253</v>
      </c>
      <c r="E193" s="18">
        <v>0</v>
      </c>
      <c r="F193" s="54">
        <f t="shared" si="18"/>
        <v>597.6</v>
      </c>
      <c r="G193" s="54">
        <v>0</v>
      </c>
      <c r="H193" s="54">
        <v>597.6</v>
      </c>
      <c r="I193" s="54">
        <f t="shared" si="17"/>
        <v>597.6</v>
      </c>
    </row>
    <row r="194" spans="1:9" ht="62.25" customHeight="1">
      <c r="A194" s="88"/>
      <c r="B194" s="55" t="s">
        <v>456</v>
      </c>
      <c r="C194" s="53" t="s">
        <v>457</v>
      </c>
      <c r="D194" s="53"/>
      <c r="E194" s="18">
        <f>SUM(E195)</f>
        <v>800</v>
      </c>
      <c r="F194" s="18">
        <f>SUM(F195)</f>
        <v>0</v>
      </c>
      <c r="G194" s="18">
        <f>SUM(G195)</f>
        <v>0</v>
      </c>
      <c r="H194" s="18">
        <f>SUM(H195)</f>
        <v>0</v>
      </c>
      <c r="I194" s="18">
        <f>SUM(I195)</f>
        <v>800</v>
      </c>
    </row>
    <row r="195" spans="1:9" ht="82.5" customHeight="1">
      <c r="A195" s="88"/>
      <c r="B195" s="55" t="s">
        <v>458</v>
      </c>
      <c r="C195" s="104" t="s">
        <v>459</v>
      </c>
      <c r="D195" s="53"/>
      <c r="E195" s="18">
        <f>SUM(E196)</f>
        <v>800</v>
      </c>
      <c r="F195" s="97">
        <f>SUM(G195+H195)</f>
        <v>0</v>
      </c>
      <c r="G195" s="97">
        <f>SUM(G196)</f>
        <v>0</v>
      </c>
      <c r="H195" s="97"/>
      <c r="I195" s="54">
        <f>SUM(E195+F195)</f>
        <v>800</v>
      </c>
    </row>
    <row r="196" spans="1:9" ht="12.75">
      <c r="A196" s="88"/>
      <c r="B196" s="26" t="s">
        <v>453</v>
      </c>
      <c r="C196" s="53" t="s">
        <v>460</v>
      </c>
      <c r="D196" s="53" t="s">
        <v>253</v>
      </c>
      <c r="E196" s="18">
        <v>800</v>
      </c>
      <c r="F196" s="97">
        <f>SUM(G196+H196)</f>
        <v>0</v>
      </c>
      <c r="G196" s="97">
        <v>0</v>
      </c>
      <c r="H196" s="97"/>
      <c r="I196" s="54">
        <f>SUM(E196+F196)</f>
        <v>800</v>
      </c>
    </row>
    <row r="197" spans="1:9" ht="12.75">
      <c r="A197" s="46">
        <v>17</v>
      </c>
      <c r="B197" s="12" t="s">
        <v>461</v>
      </c>
      <c r="C197" s="50" t="s">
        <v>462</v>
      </c>
      <c r="D197" s="50"/>
      <c r="E197" s="13">
        <f>SUM(E198)</f>
        <v>11700.5</v>
      </c>
      <c r="F197" s="13">
        <f>SUM(F198)</f>
        <v>268.7</v>
      </c>
      <c r="G197" s="13">
        <f>SUM(G198)</f>
        <v>268.7</v>
      </c>
      <c r="H197" s="13">
        <f>SUM(H198)</f>
        <v>0</v>
      </c>
      <c r="I197" s="47">
        <f>SUM(E197+F197)</f>
        <v>11969.2</v>
      </c>
    </row>
    <row r="198" spans="1:9" ht="34.5" customHeight="1">
      <c r="A198" s="88"/>
      <c r="B198" s="26" t="s">
        <v>463</v>
      </c>
      <c r="C198" s="53" t="s">
        <v>464</v>
      </c>
      <c r="D198" s="53"/>
      <c r="E198" s="18">
        <f>SUM(E199+E201)</f>
        <v>11700.5</v>
      </c>
      <c r="F198" s="18">
        <f>SUM(F199+F201)</f>
        <v>268.7</v>
      </c>
      <c r="G198" s="18">
        <f>SUM(G199+G201)</f>
        <v>268.7</v>
      </c>
      <c r="H198" s="18">
        <f>SUM(H199+H201)</f>
        <v>0</v>
      </c>
      <c r="I198" s="18">
        <f>SUM(I199+I201)</f>
        <v>11969.2</v>
      </c>
    </row>
    <row r="199" spans="1:9" ht="18" customHeight="1">
      <c r="A199" s="88"/>
      <c r="B199" s="26" t="s">
        <v>465</v>
      </c>
      <c r="C199" s="53" t="s">
        <v>466</v>
      </c>
      <c r="D199" s="53"/>
      <c r="E199" s="18">
        <f>SUM(E200)</f>
        <v>2605.8</v>
      </c>
      <c r="F199" s="18">
        <f>SUM(F200)</f>
        <v>0</v>
      </c>
      <c r="G199" s="18">
        <f>SUM(G200)</f>
        <v>0</v>
      </c>
      <c r="H199" s="18">
        <f>SUM(H200)</f>
        <v>0</v>
      </c>
      <c r="I199" s="18">
        <f>SUM(I200)</f>
        <v>2605.8</v>
      </c>
    </row>
    <row r="200" spans="1:9" ht="35.25" customHeight="1">
      <c r="A200" s="88"/>
      <c r="B200" s="26" t="s">
        <v>231</v>
      </c>
      <c r="C200" s="53" t="s">
        <v>466</v>
      </c>
      <c r="D200" s="53" t="s">
        <v>232</v>
      </c>
      <c r="E200" s="18">
        <v>2605.8</v>
      </c>
      <c r="F200" s="54">
        <f>SUM(G200+H200)</f>
        <v>0</v>
      </c>
      <c r="G200" s="54">
        <v>0</v>
      </c>
      <c r="H200" s="54"/>
      <c r="I200" s="54">
        <f>SUM(E200+F200)</f>
        <v>2605.8</v>
      </c>
    </row>
    <row r="201" spans="1:9" ht="35.25" customHeight="1">
      <c r="A201" s="88"/>
      <c r="B201" s="26" t="s">
        <v>413</v>
      </c>
      <c r="C201" s="53" t="s">
        <v>467</v>
      </c>
      <c r="D201" s="53"/>
      <c r="E201" s="18">
        <f>SUM(E202)</f>
        <v>9094.7</v>
      </c>
      <c r="F201" s="18">
        <f>SUM(F202)</f>
        <v>268.7</v>
      </c>
      <c r="G201" s="18">
        <f>SUM(G202)</f>
        <v>268.7</v>
      </c>
      <c r="H201" s="18">
        <f>SUM(H202)</f>
        <v>0</v>
      </c>
      <c r="I201" s="18">
        <f>SUM(I202)</f>
        <v>9363.400000000001</v>
      </c>
    </row>
    <row r="202" spans="1:9" ht="12.75">
      <c r="A202" s="88"/>
      <c r="B202" s="7" t="s">
        <v>323</v>
      </c>
      <c r="C202" s="53" t="s">
        <v>467</v>
      </c>
      <c r="D202" s="53" t="s">
        <v>324</v>
      </c>
      <c r="E202" s="18">
        <v>9094.7</v>
      </c>
      <c r="F202" s="54">
        <f>SUM(G202+H202)</f>
        <v>268.7</v>
      </c>
      <c r="G202" s="54">
        <v>268.7</v>
      </c>
      <c r="H202" s="54">
        <v>0</v>
      </c>
      <c r="I202" s="54">
        <f>SUM(E202+F202)</f>
        <v>9363.400000000001</v>
      </c>
    </row>
    <row r="203" spans="1:9" ht="19.5" customHeight="1">
      <c r="A203" s="46">
        <v>18</v>
      </c>
      <c r="B203" s="12" t="s">
        <v>468</v>
      </c>
      <c r="C203" s="50" t="s">
        <v>469</v>
      </c>
      <c r="D203" s="50"/>
      <c r="E203" s="13">
        <f>SUM(E204)</f>
        <v>630</v>
      </c>
      <c r="F203" s="47">
        <f>SUM(G203)</f>
        <v>-437</v>
      </c>
      <c r="G203" s="47">
        <f>SUM(G204)</f>
        <v>-437</v>
      </c>
      <c r="H203" s="47"/>
      <c r="I203" s="47">
        <f>SUM(I204)</f>
        <v>193</v>
      </c>
    </row>
    <row r="204" spans="1:9" ht="12.75">
      <c r="A204" s="46"/>
      <c r="B204" s="26" t="s">
        <v>470</v>
      </c>
      <c r="C204" s="53" t="s">
        <v>471</v>
      </c>
      <c r="D204" s="53"/>
      <c r="E204" s="18">
        <f aca="true" t="shared" si="19" ref="E204:G205">SUM(E205)</f>
        <v>630</v>
      </c>
      <c r="F204" s="54">
        <f t="shared" si="19"/>
        <v>-437</v>
      </c>
      <c r="G204" s="54">
        <f t="shared" si="19"/>
        <v>-437</v>
      </c>
      <c r="H204" s="54"/>
      <c r="I204" s="54">
        <f>SUM(E204+F204)</f>
        <v>193</v>
      </c>
    </row>
    <row r="205" spans="1:9" ht="21.75" customHeight="1">
      <c r="A205" s="46"/>
      <c r="B205" s="26" t="s">
        <v>472</v>
      </c>
      <c r="C205" s="53" t="s">
        <v>473</v>
      </c>
      <c r="D205" s="53"/>
      <c r="E205" s="18">
        <f t="shared" si="19"/>
        <v>630</v>
      </c>
      <c r="F205" s="54">
        <f t="shared" si="19"/>
        <v>-437</v>
      </c>
      <c r="G205" s="54">
        <f t="shared" si="19"/>
        <v>-437</v>
      </c>
      <c r="H205" s="54"/>
      <c r="I205" s="54">
        <f>SUM(E205+F205)</f>
        <v>193</v>
      </c>
    </row>
    <row r="206" spans="1:9" ht="12.75">
      <c r="A206" s="46"/>
      <c r="B206" s="26" t="s">
        <v>474</v>
      </c>
      <c r="C206" s="53" t="s">
        <v>473</v>
      </c>
      <c r="D206" s="53" t="s">
        <v>475</v>
      </c>
      <c r="E206" s="18">
        <v>630</v>
      </c>
      <c r="F206" s="54">
        <f>SUM(G206+H206)</f>
        <v>-437</v>
      </c>
      <c r="G206" s="54">
        <v>-437</v>
      </c>
      <c r="H206" s="54"/>
      <c r="I206" s="54">
        <f>SUM(E206+F206)</f>
        <v>193</v>
      </c>
    </row>
    <row r="207" spans="1:9" ht="12.75">
      <c r="A207" s="46">
        <v>19</v>
      </c>
      <c r="B207" s="12" t="s">
        <v>476</v>
      </c>
      <c r="C207" s="50" t="s">
        <v>477</v>
      </c>
      <c r="D207" s="50"/>
      <c r="E207" s="13">
        <f>SUM(E208)</f>
        <v>380</v>
      </c>
      <c r="F207" s="13">
        <f>SUM(F208)</f>
        <v>0</v>
      </c>
      <c r="G207" s="13">
        <f>SUM(G208)</f>
        <v>0</v>
      </c>
      <c r="H207" s="13">
        <f>SUM(H208)</f>
        <v>0</v>
      </c>
      <c r="I207" s="13">
        <f>SUM(I208)</f>
        <v>380</v>
      </c>
    </row>
    <row r="208" spans="1:9" ht="51" customHeight="1">
      <c r="A208" s="46"/>
      <c r="B208" s="26" t="s">
        <v>478</v>
      </c>
      <c r="C208" s="53" t="s">
        <v>479</v>
      </c>
      <c r="D208" s="53"/>
      <c r="E208" s="18">
        <f>SUM(E209+E213+E215+E211)</f>
        <v>380</v>
      </c>
      <c r="F208" s="18">
        <f>SUM(F209+F213+F215+F211)</f>
        <v>0</v>
      </c>
      <c r="G208" s="18">
        <f>SUM(G209+G213+G215+G211)</f>
        <v>0</v>
      </c>
      <c r="H208" s="18">
        <f>SUM(H209+H213+H215+H211)</f>
        <v>0</v>
      </c>
      <c r="I208" s="18">
        <f>SUM(I209+I213+I215+I211)</f>
        <v>380</v>
      </c>
    </row>
    <row r="209" spans="1:9" ht="65.25" customHeight="1">
      <c r="A209" s="46"/>
      <c r="B209" s="26" t="s">
        <v>480</v>
      </c>
      <c r="C209" s="53" t="s">
        <v>481</v>
      </c>
      <c r="D209" s="53"/>
      <c r="E209" s="18">
        <f>SUM(E210)</f>
        <v>130</v>
      </c>
      <c r="F209" s="18">
        <f>SUM(F210)</f>
        <v>0</v>
      </c>
      <c r="G209" s="18">
        <f>SUM(G210)</f>
        <v>0</v>
      </c>
      <c r="H209" s="18">
        <f>SUM(H210)</f>
        <v>0</v>
      </c>
      <c r="I209" s="18">
        <f>SUM(I210)</f>
        <v>130</v>
      </c>
    </row>
    <row r="210" spans="1:9" ht="12.75">
      <c r="A210" s="46"/>
      <c r="B210" s="7" t="s">
        <v>323</v>
      </c>
      <c r="C210" s="53" t="s">
        <v>481</v>
      </c>
      <c r="D210" s="53" t="s">
        <v>324</v>
      </c>
      <c r="E210" s="18">
        <v>130</v>
      </c>
      <c r="F210" s="54">
        <f>SUM(G210)</f>
        <v>0</v>
      </c>
      <c r="G210" s="54">
        <v>0</v>
      </c>
      <c r="H210" s="54"/>
      <c r="I210" s="54">
        <f>SUM(E210+F210)</f>
        <v>130</v>
      </c>
    </row>
    <row r="211" spans="1:9" ht="12.75">
      <c r="A211" s="46"/>
      <c r="B211" s="26" t="s">
        <v>482</v>
      </c>
      <c r="C211" s="53" t="s">
        <v>483</v>
      </c>
      <c r="D211" s="53"/>
      <c r="E211" s="18">
        <f>SUM(E212)</f>
        <v>100</v>
      </c>
      <c r="F211" s="18">
        <f>SUM(F212)</f>
        <v>0</v>
      </c>
      <c r="G211" s="18">
        <f>SUM(G212)</f>
        <v>0</v>
      </c>
      <c r="H211" s="18">
        <f>SUM(H212)</f>
        <v>0</v>
      </c>
      <c r="I211" s="18">
        <f>SUM(I212)</f>
        <v>100</v>
      </c>
    </row>
    <row r="212" spans="1:9" ht="12.75">
      <c r="A212" s="46"/>
      <c r="B212" s="7" t="s">
        <v>323</v>
      </c>
      <c r="C212" s="53" t="s">
        <v>483</v>
      </c>
      <c r="D212" s="53" t="s">
        <v>324</v>
      </c>
      <c r="E212" s="18">
        <v>100</v>
      </c>
      <c r="F212" s="54">
        <f>SUM(G212)</f>
        <v>0</v>
      </c>
      <c r="G212" s="54">
        <v>0</v>
      </c>
      <c r="H212" s="54"/>
      <c r="I212" s="54">
        <f>SUM(E212+F212)</f>
        <v>100</v>
      </c>
    </row>
    <row r="213" spans="1:9" ht="51" customHeight="1">
      <c r="A213" s="46"/>
      <c r="B213" s="7" t="s">
        <v>484</v>
      </c>
      <c r="C213" s="53" t="s">
        <v>485</v>
      </c>
      <c r="D213" s="53"/>
      <c r="E213" s="18">
        <f>SUM(E214)</f>
        <v>50</v>
      </c>
      <c r="F213" s="18">
        <f>SUM(F214)</f>
        <v>0</v>
      </c>
      <c r="G213" s="18">
        <f>SUM(G214)</f>
        <v>0</v>
      </c>
      <c r="H213" s="18">
        <f>SUM(H214)</f>
        <v>0</v>
      </c>
      <c r="I213" s="18">
        <f>SUM(I214)</f>
        <v>50</v>
      </c>
    </row>
    <row r="214" spans="1:9" ht="49.5" customHeight="1">
      <c r="A214" s="46"/>
      <c r="B214" s="7" t="s">
        <v>323</v>
      </c>
      <c r="C214" s="53" t="s">
        <v>485</v>
      </c>
      <c r="D214" s="53" t="s">
        <v>324</v>
      </c>
      <c r="E214" s="18">
        <v>50</v>
      </c>
      <c r="F214" s="54">
        <f>SUM(G214)</f>
        <v>0</v>
      </c>
      <c r="G214" s="54">
        <v>0</v>
      </c>
      <c r="H214" s="54"/>
      <c r="I214" s="54">
        <f>SUM(E214+F214)</f>
        <v>50</v>
      </c>
    </row>
    <row r="215" spans="1:9" ht="52.5" customHeight="1">
      <c r="A215" s="46"/>
      <c r="B215" s="7" t="s">
        <v>486</v>
      </c>
      <c r="C215" s="53" t="s">
        <v>487</v>
      </c>
      <c r="D215" s="53"/>
      <c r="E215" s="18">
        <f>SUM(E216)</f>
        <v>100</v>
      </c>
      <c r="F215" s="18">
        <f>SUM(F216)</f>
        <v>0</v>
      </c>
      <c r="G215" s="18">
        <f>SUM(G216)</f>
        <v>0</v>
      </c>
      <c r="H215" s="18">
        <f>SUM(H216)</f>
        <v>0</v>
      </c>
      <c r="I215" s="18">
        <f>SUM(I216)</f>
        <v>100</v>
      </c>
    </row>
    <row r="216" spans="1:9" ht="12.75">
      <c r="A216" s="88"/>
      <c r="B216" s="7" t="s">
        <v>323</v>
      </c>
      <c r="C216" s="53" t="s">
        <v>487</v>
      </c>
      <c r="D216" s="53" t="s">
        <v>324</v>
      </c>
      <c r="E216" s="18">
        <v>100</v>
      </c>
      <c r="F216" s="54">
        <f>SUM(G216)</f>
        <v>0</v>
      </c>
      <c r="G216" s="54">
        <v>0</v>
      </c>
      <c r="H216" s="54"/>
      <c r="I216" s="54">
        <f>SUM(E216+F216)</f>
        <v>100</v>
      </c>
    </row>
    <row r="217" spans="1:9" ht="10.5" customHeight="1" hidden="1">
      <c r="A217" s="88"/>
      <c r="B217" s="7"/>
      <c r="C217" s="53"/>
      <c r="D217" s="53"/>
      <c r="E217" s="18"/>
      <c r="F217" s="54"/>
      <c r="G217" s="54"/>
      <c r="H217" s="54"/>
      <c r="I217" s="54"/>
    </row>
    <row r="218" spans="1:9" ht="0.75" customHeight="1">
      <c r="A218" s="88"/>
      <c r="B218" s="7"/>
      <c r="C218" s="53"/>
      <c r="D218" s="53"/>
      <c r="E218" s="18"/>
      <c r="F218" s="54"/>
      <c r="G218" s="54"/>
      <c r="H218" s="54"/>
      <c r="I218" s="54"/>
    </row>
    <row r="219" spans="1:9" ht="18.75" customHeight="1">
      <c r="A219" s="88"/>
      <c r="B219" s="26"/>
      <c r="C219" s="53"/>
      <c r="D219" s="53"/>
      <c r="E219" s="18"/>
      <c r="F219" s="54"/>
      <c r="G219" s="54"/>
      <c r="H219" s="54"/>
      <c r="I219" s="54"/>
    </row>
    <row r="220" spans="1:9" ht="12.75">
      <c r="A220" s="106"/>
      <c r="B220" s="60"/>
      <c r="C220" s="106"/>
      <c r="D220" s="107"/>
      <c r="E220" s="106"/>
      <c r="F220" s="108"/>
      <c r="G220" s="109"/>
      <c r="H220" s="109"/>
      <c r="I220" s="108"/>
    </row>
    <row r="221" spans="1:9" ht="18.75" customHeight="1">
      <c r="A221" s="64" t="s">
        <v>138</v>
      </c>
      <c r="B221" s="64"/>
      <c r="C221" s="64"/>
      <c r="D221" s="74"/>
      <c r="E221" s="78"/>
      <c r="F221" s="110"/>
      <c r="G221" s="110"/>
      <c r="H221" s="110"/>
      <c r="I221" s="110"/>
    </row>
    <row r="222" spans="1:9" ht="12.75">
      <c r="A222" s="70" t="s">
        <v>488</v>
      </c>
      <c r="B222" s="70"/>
      <c r="C222" s="67"/>
      <c r="D222" s="74"/>
      <c r="E222" s="78"/>
      <c r="F222" s="110"/>
      <c r="G222" s="110"/>
      <c r="H222" s="110"/>
      <c r="I222" s="110"/>
    </row>
    <row r="223" spans="1:9" ht="12.75">
      <c r="A223" s="70" t="s">
        <v>489</v>
      </c>
      <c r="B223" s="70"/>
      <c r="C223" s="70"/>
      <c r="D223" s="70"/>
      <c r="E223" s="70"/>
      <c r="F223" s="70"/>
      <c r="G223" s="70"/>
      <c r="H223" s="70"/>
      <c r="I223" s="70"/>
    </row>
    <row r="224" ht="12.75">
      <c r="A224" s="111"/>
    </row>
    <row r="225" ht="12.75">
      <c r="A225" s="111"/>
    </row>
    <row r="226" ht="12.75">
      <c r="A226" s="111"/>
    </row>
    <row r="227" ht="12.75">
      <c r="A227" s="111"/>
    </row>
    <row r="228" ht="12.75">
      <c r="A228" s="111"/>
    </row>
    <row r="229" ht="12.75">
      <c r="A229" s="111"/>
    </row>
    <row r="230" ht="12.75">
      <c r="A230" s="111"/>
    </row>
    <row r="231" ht="12.75">
      <c r="A231" s="111"/>
    </row>
    <row r="232" ht="12.75">
      <c r="A232" s="111"/>
    </row>
    <row r="233" ht="12.75">
      <c r="A233" s="111"/>
    </row>
    <row r="234" ht="12.75">
      <c r="A234" s="111"/>
    </row>
    <row r="235" ht="12.75">
      <c r="A235" s="111"/>
    </row>
    <row r="236" ht="12.75">
      <c r="A236" s="111"/>
    </row>
  </sheetData>
  <sheetProtection selectLockedCells="1" selectUnlockedCells="1"/>
  <mergeCells count="16">
    <mergeCell ref="B1:I1"/>
    <mergeCell ref="B2:I2"/>
    <mergeCell ref="B3:I3"/>
    <mergeCell ref="B4:I4"/>
    <mergeCell ref="B5:I5"/>
    <mergeCell ref="B7:I7"/>
    <mergeCell ref="B8:I8"/>
    <mergeCell ref="B9:I9"/>
    <mergeCell ref="B10:I10"/>
    <mergeCell ref="B11:I11"/>
    <mergeCell ref="A13:I13"/>
    <mergeCell ref="A15:I15"/>
    <mergeCell ref="C16:I16"/>
    <mergeCell ref="A221:B221"/>
    <mergeCell ref="A222:B222"/>
    <mergeCell ref="A223:I223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S377"/>
  <sheetViews>
    <sheetView workbookViewId="0" topLeftCell="A234">
      <selection activeCell="U11" sqref="U11"/>
    </sheetView>
  </sheetViews>
  <sheetFormatPr defaultColWidth="9.00390625" defaultRowHeight="12.75"/>
  <cols>
    <col min="1" max="1" width="3.875" style="35" customWidth="1"/>
    <col min="2" max="2" width="47.25390625" style="35" customWidth="1"/>
    <col min="3" max="3" width="4.75390625" style="35" customWidth="1"/>
    <col min="4" max="4" width="3.125" style="35" customWidth="1"/>
    <col min="5" max="5" width="3.75390625" style="35" customWidth="1"/>
    <col min="6" max="6" width="10.25390625" style="35" customWidth="1"/>
    <col min="7" max="7" width="4.75390625" style="35" customWidth="1"/>
    <col min="8" max="11" width="0" style="35" hidden="1" customWidth="1"/>
    <col min="12" max="12" width="9.375" style="35" customWidth="1"/>
    <col min="13" max="15" width="0" style="35" hidden="1" customWidth="1"/>
    <col min="16" max="16" width="9.875" style="35" customWidth="1"/>
    <col min="17" max="17" width="9.00390625" style="35" customWidth="1"/>
    <col min="18" max="16384" width="9.125" style="35" customWidth="1"/>
  </cols>
  <sheetData>
    <row r="1" spans="1:12" ht="18.75" customHeight="1">
      <c r="A1" s="36"/>
      <c r="B1" s="37" t="s">
        <v>141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7.25" customHeight="1">
      <c r="A2" s="36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 customHeight="1">
      <c r="A3" s="36"/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customHeight="1">
      <c r="A4" s="36"/>
      <c r="B4" s="3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6"/>
      <c r="B5" s="3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9" customHeight="1">
      <c r="A6" s="36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 customHeight="1">
      <c r="A7" s="36"/>
      <c r="B7" s="37" t="s">
        <v>490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6.5" customHeight="1">
      <c r="A8" s="36"/>
      <c r="B8" s="3" t="s">
        <v>1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7.25" customHeight="1">
      <c r="A9" s="36"/>
      <c r="B9" s="3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.75" customHeight="1">
      <c r="A10" s="36"/>
      <c r="B10" s="3" t="s">
        <v>3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8" customHeight="1">
      <c r="A11" s="36"/>
      <c r="B11" s="3" t="s">
        <v>491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5.25" customHeight="1">
      <c r="A12" s="3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s="41" customFormat="1" ht="6.7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17" s="113" customFormat="1" ht="33.75" customHeight="1">
      <c r="A14" s="40" t="s">
        <v>492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O14" s="113" t="s">
        <v>493</v>
      </c>
      <c r="Q14" s="114"/>
    </row>
    <row r="15" spans="1:17" s="113" customFormat="1" ht="11.25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115"/>
      <c r="N15" s="115"/>
      <c r="O15" s="115"/>
      <c r="P15" s="115"/>
      <c r="Q15" s="114"/>
    </row>
    <row r="16" spans="1:17" s="1" customFormat="1" ht="15" customHeight="1">
      <c r="A16" s="36"/>
      <c r="B16" s="36"/>
      <c r="C16" s="36"/>
      <c r="D16" s="36"/>
      <c r="E16" s="36"/>
      <c r="F16" s="43" t="s">
        <v>8</v>
      </c>
      <c r="G16" s="43"/>
      <c r="H16" s="43"/>
      <c r="I16" s="43"/>
      <c r="J16" s="43"/>
      <c r="K16" s="43"/>
      <c r="L16" s="43"/>
      <c r="Q16" s="69"/>
    </row>
    <row r="17" spans="1:17" s="45" customFormat="1" ht="30" customHeight="1">
      <c r="A17" s="44" t="s">
        <v>143</v>
      </c>
      <c r="B17" s="44" t="s">
        <v>144</v>
      </c>
      <c r="C17" s="44" t="s">
        <v>494</v>
      </c>
      <c r="D17" s="44" t="s">
        <v>145</v>
      </c>
      <c r="E17" s="44" t="s">
        <v>146</v>
      </c>
      <c r="F17" s="44" t="s">
        <v>211</v>
      </c>
      <c r="G17" s="44" t="s">
        <v>495</v>
      </c>
      <c r="H17" s="44" t="s">
        <v>213</v>
      </c>
      <c r="I17" s="44" t="s">
        <v>214</v>
      </c>
      <c r="J17" s="44" t="s">
        <v>215</v>
      </c>
      <c r="K17" s="44" t="s">
        <v>496</v>
      </c>
      <c r="L17" s="44" t="s">
        <v>12</v>
      </c>
      <c r="N17" s="116"/>
      <c r="P17" s="117"/>
      <c r="Q17" s="118"/>
    </row>
    <row r="18" spans="1:17" ht="12.75">
      <c r="A18" s="12"/>
      <c r="B18" s="12" t="s">
        <v>217</v>
      </c>
      <c r="C18" s="46">
        <v>992</v>
      </c>
      <c r="D18" s="46"/>
      <c r="E18" s="46"/>
      <c r="F18" s="46"/>
      <c r="G18" s="46"/>
      <c r="H18" s="13">
        <f>SUM(H20+H82+H113+H152+H178+H184+H205+H231+H239)</f>
        <v>180491.2</v>
      </c>
      <c r="I18" s="13">
        <f>SUM(I20+I82+I113+I152+I178+I184+I205+I231+I239)</f>
        <v>34828.299999999996</v>
      </c>
      <c r="J18" s="13">
        <f>SUM(J20+J82+J113+J152+J178+J184+J205+J231+J239)</f>
        <v>992.7</v>
      </c>
      <c r="K18" s="13">
        <f>SUM(K20+K82+K113+K152+K178+K184+K205+K231+K239)</f>
        <v>33835.6</v>
      </c>
      <c r="L18" s="13">
        <f>SUM(L20+L82+L113+L152+L178+L184+L205+L231+L239)</f>
        <v>215319.5</v>
      </c>
      <c r="P18" s="36"/>
      <c r="Q18" s="63"/>
    </row>
    <row r="19" spans="1:17" ht="15" customHeight="1">
      <c r="A19" s="12"/>
      <c r="B19" s="26" t="s">
        <v>497</v>
      </c>
      <c r="C19" s="26"/>
      <c r="D19" s="46"/>
      <c r="E19" s="46"/>
      <c r="F19" s="46"/>
      <c r="G19" s="46"/>
      <c r="H19" s="13"/>
      <c r="I19" s="47"/>
      <c r="J19" s="47"/>
      <c r="K19" s="47"/>
      <c r="L19" s="47"/>
      <c r="P19" s="36"/>
      <c r="Q19" s="63"/>
    </row>
    <row r="20" spans="1:17" ht="17.25" customHeight="1">
      <c r="A20" s="12" t="s">
        <v>152</v>
      </c>
      <c r="B20" s="12" t="s">
        <v>153</v>
      </c>
      <c r="C20" s="46">
        <v>992</v>
      </c>
      <c r="D20" s="50" t="s">
        <v>154</v>
      </c>
      <c r="E20" s="50"/>
      <c r="F20" s="50"/>
      <c r="G20" s="50"/>
      <c r="H20" s="13">
        <f>SUM(H21+H26+H31+H41+H46+H51)</f>
        <v>47145.6</v>
      </c>
      <c r="I20" s="13">
        <f>SUM(I21+I26+I31+I41+I46+I51)</f>
        <v>391.1</v>
      </c>
      <c r="J20" s="13">
        <f>SUM(J21+J26+J31+J41+J46+J51)</f>
        <v>391.1</v>
      </c>
      <c r="K20" s="13">
        <f>SUM(K21+K26+K31+K41+K46+K51)</f>
        <v>0</v>
      </c>
      <c r="L20" s="13">
        <f>SUM(L21+L26+L31+L41+L46+L51)</f>
        <v>47536.7</v>
      </c>
      <c r="P20" s="36"/>
      <c r="Q20" s="63"/>
    </row>
    <row r="21" spans="1:17" ht="49.5" customHeight="1">
      <c r="A21" s="26"/>
      <c r="B21" s="26" t="s">
        <v>155</v>
      </c>
      <c r="C21" s="88">
        <v>992</v>
      </c>
      <c r="D21" s="53" t="s">
        <v>154</v>
      </c>
      <c r="E21" s="53" t="s">
        <v>156</v>
      </c>
      <c r="F21" s="53"/>
      <c r="G21" s="53"/>
      <c r="H21" s="18">
        <f>H22</f>
        <v>1198.5</v>
      </c>
      <c r="I21" s="54">
        <f>SUM(J21+K21)</f>
        <v>0</v>
      </c>
      <c r="J21" s="54">
        <f>SUM(J22)</f>
        <v>0</v>
      </c>
      <c r="K21" s="54"/>
      <c r="L21" s="54">
        <f>SUM(H21+I21)</f>
        <v>1198.5</v>
      </c>
      <c r="P21" s="36"/>
      <c r="Q21" s="63"/>
    </row>
    <row r="22" spans="1:17" ht="49.5" customHeight="1">
      <c r="A22" s="26"/>
      <c r="B22" s="26" t="s">
        <v>218</v>
      </c>
      <c r="C22" s="88">
        <v>992</v>
      </c>
      <c r="D22" s="53" t="s">
        <v>154</v>
      </c>
      <c r="E22" s="53" t="s">
        <v>156</v>
      </c>
      <c r="F22" s="53" t="s">
        <v>219</v>
      </c>
      <c r="G22" s="53"/>
      <c r="H22" s="18">
        <f>H23</f>
        <v>1198.5</v>
      </c>
      <c r="I22" s="54">
        <f>SUM(J22+K22)</f>
        <v>0</v>
      </c>
      <c r="J22" s="54">
        <f>SUM(J23)</f>
        <v>0</v>
      </c>
      <c r="K22" s="54"/>
      <c r="L22" s="54">
        <f>SUM(H22+I22)</f>
        <v>1198.5</v>
      </c>
      <c r="P22" s="36"/>
      <c r="Q22" s="63"/>
    </row>
    <row r="23" spans="1:17" ht="33.75" customHeight="1">
      <c r="A23" s="26"/>
      <c r="B23" s="26" t="s">
        <v>220</v>
      </c>
      <c r="C23" s="88">
        <v>992</v>
      </c>
      <c r="D23" s="53" t="s">
        <v>154</v>
      </c>
      <c r="E23" s="53" t="s">
        <v>156</v>
      </c>
      <c r="F23" s="53" t="s">
        <v>221</v>
      </c>
      <c r="G23" s="53"/>
      <c r="H23" s="18">
        <f>SUM(H25)</f>
        <v>1198.5</v>
      </c>
      <c r="I23" s="54">
        <f>SUM(J23+K23)</f>
        <v>0</v>
      </c>
      <c r="J23" s="54">
        <f>SUM(J25)</f>
        <v>0</v>
      </c>
      <c r="K23" s="54">
        <f>SUM(K24)</f>
        <v>0</v>
      </c>
      <c r="L23" s="54">
        <f>SUM(H23+I23)</f>
        <v>1198.5</v>
      </c>
      <c r="P23" s="36"/>
      <c r="Q23" s="63"/>
    </row>
    <row r="24" spans="1:17" ht="32.25" customHeight="1">
      <c r="A24" s="26"/>
      <c r="B24" s="26" t="s">
        <v>222</v>
      </c>
      <c r="C24" s="88">
        <v>992</v>
      </c>
      <c r="D24" s="53" t="s">
        <v>154</v>
      </c>
      <c r="E24" s="53" t="s">
        <v>156</v>
      </c>
      <c r="F24" s="53" t="s">
        <v>223</v>
      </c>
      <c r="G24" s="53"/>
      <c r="H24" s="18">
        <f>SUM(H25)</f>
        <v>1198.5</v>
      </c>
      <c r="I24" s="18">
        <f>SUM(I25)</f>
        <v>0</v>
      </c>
      <c r="J24" s="18">
        <f>SUM(J25)</f>
        <v>0</v>
      </c>
      <c r="K24" s="18">
        <f>SUM(K25)</f>
        <v>0</v>
      </c>
      <c r="L24" s="18">
        <f>SUM(L25)</f>
        <v>1198.5</v>
      </c>
      <c r="P24" s="36"/>
      <c r="Q24" s="63"/>
    </row>
    <row r="25" spans="1:17" ht="78" customHeight="1">
      <c r="A25" s="26"/>
      <c r="B25" s="26" t="s">
        <v>498</v>
      </c>
      <c r="C25" s="88">
        <v>992</v>
      </c>
      <c r="D25" s="53" t="s">
        <v>154</v>
      </c>
      <c r="E25" s="53" t="s">
        <v>156</v>
      </c>
      <c r="F25" s="53" t="s">
        <v>223</v>
      </c>
      <c r="G25" s="53" t="s">
        <v>225</v>
      </c>
      <c r="H25" s="18">
        <v>1198.5</v>
      </c>
      <c r="I25" s="54">
        <f>SUM(J25+K25)</f>
        <v>0</v>
      </c>
      <c r="J25" s="54">
        <v>0</v>
      </c>
      <c r="K25" s="54">
        <v>0</v>
      </c>
      <c r="L25" s="54">
        <f>SUM(H25+I25)</f>
        <v>1198.5</v>
      </c>
      <c r="P25" s="36"/>
      <c r="Q25" s="63"/>
    </row>
    <row r="26" spans="1:17" ht="63" customHeight="1">
      <c r="A26" s="26"/>
      <c r="B26" s="26" t="s">
        <v>157</v>
      </c>
      <c r="C26" s="88">
        <v>992</v>
      </c>
      <c r="D26" s="53" t="s">
        <v>154</v>
      </c>
      <c r="E26" s="53" t="s">
        <v>158</v>
      </c>
      <c r="F26" s="53"/>
      <c r="G26" s="53"/>
      <c r="H26" s="18">
        <f>SUM(H29)</f>
        <v>200</v>
      </c>
      <c r="I26" s="54">
        <f>SUM(J26+K26)</f>
        <v>0</v>
      </c>
      <c r="J26" s="54">
        <f>SUM(J29)</f>
        <v>0</v>
      </c>
      <c r="K26" s="54">
        <f>SUM(K28)</f>
        <v>0</v>
      </c>
      <c r="L26" s="54">
        <f>SUM(H26+I26)</f>
        <v>200</v>
      </c>
      <c r="P26" s="36"/>
      <c r="Q26" s="63"/>
    </row>
    <row r="27" spans="1:17" ht="46.5" customHeight="1">
      <c r="A27" s="26"/>
      <c r="B27" s="26" t="s">
        <v>266</v>
      </c>
      <c r="C27" s="88">
        <v>992</v>
      </c>
      <c r="D27" s="53" t="s">
        <v>154</v>
      </c>
      <c r="E27" s="53" t="s">
        <v>158</v>
      </c>
      <c r="F27" s="53" t="s">
        <v>267</v>
      </c>
      <c r="G27" s="53"/>
      <c r="H27" s="18">
        <f>SUM(H28)</f>
        <v>200</v>
      </c>
      <c r="I27" s="18">
        <f>SUM(I28)</f>
        <v>0</v>
      </c>
      <c r="J27" s="18">
        <f>SUM(J28)</f>
        <v>0</v>
      </c>
      <c r="K27" s="18">
        <f>SUM(K28)</f>
        <v>0</v>
      </c>
      <c r="L27" s="18">
        <f>SUM(L28)</f>
        <v>200</v>
      </c>
      <c r="P27" s="36"/>
      <c r="Q27" s="63"/>
    </row>
    <row r="28" spans="1:17" ht="32.25" customHeight="1">
      <c r="A28" s="26"/>
      <c r="B28" s="26" t="s">
        <v>268</v>
      </c>
      <c r="C28" s="88">
        <v>992</v>
      </c>
      <c r="D28" s="53" t="s">
        <v>154</v>
      </c>
      <c r="E28" s="53" t="s">
        <v>158</v>
      </c>
      <c r="F28" s="53" t="s">
        <v>269</v>
      </c>
      <c r="G28" s="53"/>
      <c r="H28" s="18">
        <f>SUM(H30)</f>
        <v>200</v>
      </c>
      <c r="I28" s="18">
        <f>SUM(I30)</f>
        <v>0</v>
      </c>
      <c r="J28" s="18">
        <f>SUM(J30)</f>
        <v>0</v>
      </c>
      <c r="K28" s="18">
        <f>SUM(K30)</f>
        <v>0</v>
      </c>
      <c r="L28" s="18">
        <f>SUM(L30)</f>
        <v>200</v>
      </c>
      <c r="P28" s="36"/>
      <c r="Q28" s="63"/>
    </row>
    <row r="29" spans="1:17" ht="30" customHeight="1">
      <c r="A29" s="26"/>
      <c r="B29" s="26" t="s">
        <v>270</v>
      </c>
      <c r="C29" s="88">
        <v>992</v>
      </c>
      <c r="D29" s="53" t="s">
        <v>154</v>
      </c>
      <c r="E29" s="53" t="s">
        <v>158</v>
      </c>
      <c r="F29" s="53" t="s">
        <v>271</v>
      </c>
      <c r="G29" s="53"/>
      <c r="H29" s="18">
        <f>SUM(H30)</f>
        <v>200</v>
      </c>
      <c r="I29" s="18">
        <f>SUM(I30)</f>
        <v>0</v>
      </c>
      <c r="J29" s="18">
        <f>SUM(J30)</f>
        <v>0</v>
      </c>
      <c r="K29" s="18">
        <f>SUM(K30)</f>
        <v>0</v>
      </c>
      <c r="L29" s="18">
        <f>SUM(L30)</f>
        <v>200</v>
      </c>
      <c r="P29" s="36"/>
      <c r="Q29" s="63"/>
    </row>
    <row r="30" spans="1:17" ht="33" customHeight="1">
      <c r="A30" s="26"/>
      <c r="B30" s="26" t="s">
        <v>231</v>
      </c>
      <c r="C30" s="88">
        <v>992</v>
      </c>
      <c r="D30" s="53" t="s">
        <v>154</v>
      </c>
      <c r="E30" s="53" t="s">
        <v>158</v>
      </c>
      <c r="F30" s="53" t="s">
        <v>271</v>
      </c>
      <c r="G30" s="53" t="s">
        <v>232</v>
      </c>
      <c r="H30" s="18">
        <v>200</v>
      </c>
      <c r="I30" s="54">
        <f>SUM(J30+K30)</f>
        <v>0</v>
      </c>
      <c r="J30" s="54">
        <v>0</v>
      </c>
      <c r="K30" s="54">
        <v>0</v>
      </c>
      <c r="L30" s="54">
        <f>SUM(H30+I30)</f>
        <v>200</v>
      </c>
      <c r="P30" s="36"/>
      <c r="Q30" s="63"/>
    </row>
    <row r="31" spans="1:17" ht="67.5" customHeight="1">
      <c r="A31" s="26"/>
      <c r="B31" s="26" t="s">
        <v>159</v>
      </c>
      <c r="C31" s="88">
        <v>992</v>
      </c>
      <c r="D31" s="53" t="s">
        <v>154</v>
      </c>
      <c r="E31" s="53" t="s">
        <v>160</v>
      </c>
      <c r="F31" s="53"/>
      <c r="G31" s="53"/>
      <c r="H31" s="18">
        <f>SUM(H32)</f>
        <v>17485.4</v>
      </c>
      <c r="I31" s="18">
        <f>SUM(I32)</f>
        <v>0</v>
      </c>
      <c r="J31" s="18">
        <f>SUM(J32)</f>
        <v>0</v>
      </c>
      <c r="K31" s="18">
        <f>SUM(K32)</f>
        <v>0</v>
      </c>
      <c r="L31" s="18">
        <f>SUM(L32)</f>
        <v>17485.4</v>
      </c>
      <c r="P31" s="36"/>
      <c r="Q31" s="63"/>
    </row>
    <row r="32" spans="1:17" ht="12.75">
      <c r="A32" s="26"/>
      <c r="B32" s="26" t="s">
        <v>226</v>
      </c>
      <c r="C32" s="88">
        <v>992</v>
      </c>
      <c r="D32" s="53" t="s">
        <v>154</v>
      </c>
      <c r="E32" s="53" t="s">
        <v>160</v>
      </c>
      <c r="F32" s="53" t="s">
        <v>227</v>
      </c>
      <c r="G32" s="53"/>
      <c r="H32" s="18">
        <f>SUM(H33+H38)</f>
        <v>17485.4</v>
      </c>
      <c r="I32" s="18">
        <f>SUM(I33+I38)</f>
        <v>0</v>
      </c>
      <c r="J32" s="18">
        <f>SUM(J33+J38)</f>
        <v>0</v>
      </c>
      <c r="K32" s="18">
        <f>SUM(K33+K38)</f>
        <v>0</v>
      </c>
      <c r="L32" s="18">
        <f>SUM(L33+L38)</f>
        <v>17485.4</v>
      </c>
      <c r="P32" s="36"/>
      <c r="Q32" s="63"/>
    </row>
    <row r="33" spans="1:17" ht="12.75">
      <c r="A33" s="26"/>
      <c r="B33" s="26" t="s">
        <v>499</v>
      </c>
      <c r="C33" s="88">
        <v>992</v>
      </c>
      <c r="D33" s="53" t="s">
        <v>154</v>
      </c>
      <c r="E33" s="53" t="s">
        <v>160</v>
      </c>
      <c r="F33" s="53" t="s">
        <v>229</v>
      </c>
      <c r="G33" s="53"/>
      <c r="H33" s="18">
        <f>SUM(H35+H36+H37)</f>
        <v>17473</v>
      </c>
      <c r="I33" s="54">
        <f>SUM(J33+K33)</f>
        <v>0</v>
      </c>
      <c r="J33" s="54">
        <f>SUM(J34)</f>
        <v>0</v>
      </c>
      <c r="K33" s="54">
        <f>SUM(K35)</f>
        <v>0</v>
      </c>
      <c r="L33" s="54">
        <f>SUM(H33+I33)</f>
        <v>17473</v>
      </c>
      <c r="P33" s="36"/>
      <c r="Q33" s="63"/>
    </row>
    <row r="34" spans="1:17" ht="12.75">
      <c r="A34" s="26"/>
      <c r="B34" s="26" t="s">
        <v>222</v>
      </c>
      <c r="C34" s="88">
        <v>992</v>
      </c>
      <c r="D34" s="53" t="s">
        <v>154</v>
      </c>
      <c r="E34" s="53" t="s">
        <v>160</v>
      </c>
      <c r="F34" s="53" t="s">
        <v>230</v>
      </c>
      <c r="G34" s="53"/>
      <c r="H34" s="18">
        <f>SUM(H35+H36+H37)</f>
        <v>17473</v>
      </c>
      <c r="I34" s="18">
        <f>SUM(I35+I36+I37)</f>
        <v>0</v>
      </c>
      <c r="J34" s="18">
        <f>SUM(J35+J36+J37)</f>
        <v>0</v>
      </c>
      <c r="K34" s="18">
        <f>SUM(K35+K36+K37)</f>
        <v>0</v>
      </c>
      <c r="L34" s="18">
        <f>SUM(L35+L36+L37)</f>
        <v>17473</v>
      </c>
      <c r="P34" s="36"/>
      <c r="Q34" s="63"/>
    </row>
    <row r="35" spans="1:17" ht="78.75" customHeight="1">
      <c r="A35" s="26"/>
      <c r="B35" s="26" t="s">
        <v>498</v>
      </c>
      <c r="C35" s="88">
        <v>992</v>
      </c>
      <c r="D35" s="53" t="s">
        <v>154</v>
      </c>
      <c r="E35" s="53" t="s">
        <v>160</v>
      </c>
      <c r="F35" s="53" t="s">
        <v>230</v>
      </c>
      <c r="G35" s="53" t="s">
        <v>225</v>
      </c>
      <c r="H35" s="18">
        <v>15866.3</v>
      </c>
      <c r="I35" s="54">
        <f>SUM(J35+K35)</f>
        <v>0</v>
      </c>
      <c r="J35" s="54">
        <v>0</v>
      </c>
      <c r="K35" s="54">
        <v>0</v>
      </c>
      <c r="L35" s="54">
        <f>SUM(H35+I35)</f>
        <v>15866.3</v>
      </c>
      <c r="P35" s="36"/>
      <c r="Q35" s="63"/>
    </row>
    <row r="36" spans="1:17" ht="12.75">
      <c r="A36" s="26"/>
      <c r="B36" s="26" t="s">
        <v>231</v>
      </c>
      <c r="C36" s="88">
        <v>992</v>
      </c>
      <c r="D36" s="53" t="s">
        <v>154</v>
      </c>
      <c r="E36" s="53" t="s">
        <v>160</v>
      </c>
      <c r="F36" s="53" t="s">
        <v>230</v>
      </c>
      <c r="G36" s="53" t="s">
        <v>232</v>
      </c>
      <c r="H36" s="18">
        <v>1406.7</v>
      </c>
      <c r="I36" s="54">
        <f>SUM(J36+K36)</f>
        <v>0</v>
      </c>
      <c r="J36" s="54"/>
      <c r="K36" s="54"/>
      <c r="L36" s="54">
        <f>SUM(H36+I36)</f>
        <v>1406.7</v>
      </c>
      <c r="P36" s="36"/>
      <c r="Q36" s="63"/>
    </row>
    <row r="37" spans="1:17" ht="15" customHeight="1">
      <c r="A37" s="26"/>
      <c r="B37" s="26" t="s">
        <v>233</v>
      </c>
      <c r="C37" s="88">
        <v>992</v>
      </c>
      <c r="D37" s="53" t="s">
        <v>154</v>
      </c>
      <c r="E37" s="53" t="s">
        <v>160</v>
      </c>
      <c r="F37" s="53" t="s">
        <v>230</v>
      </c>
      <c r="G37" s="53" t="s">
        <v>234</v>
      </c>
      <c r="H37" s="18">
        <v>200</v>
      </c>
      <c r="I37" s="54">
        <f>SUM(J37+K37)</f>
        <v>0</v>
      </c>
      <c r="J37" s="54">
        <v>0</v>
      </c>
      <c r="K37" s="54"/>
      <c r="L37" s="54">
        <f>SUM(H37+I37)</f>
        <v>200</v>
      </c>
      <c r="P37" s="36"/>
      <c r="Q37" s="63"/>
    </row>
    <row r="38" spans="1:17" ht="16.5" customHeight="1">
      <c r="A38" s="26"/>
      <c r="B38" s="26" t="s">
        <v>235</v>
      </c>
      <c r="C38" s="88">
        <v>992</v>
      </c>
      <c r="D38" s="53" t="s">
        <v>154</v>
      </c>
      <c r="E38" s="53" t="s">
        <v>160</v>
      </c>
      <c r="F38" s="53" t="s">
        <v>236</v>
      </c>
      <c r="G38" s="53"/>
      <c r="H38" s="18">
        <f aca="true" t="shared" si="0" ref="H38:L39">SUM(H39)</f>
        <v>12.4</v>
      </c>
      <c r="I38" s="18">
        <f t="shared" si="0"/>
        <v>0</v>
      </c>
      <c r="J38" s="18">
        <f t="shared" si="0"/>
        <v>0</v>
      </c>
      <c r="K38" s="18">
        <f t="shared" si="0"/>
        <v>0</v>
      </c>
      <c r="L38" s="18">
        <f t="shared" si="0"/>
        <v>12.4</v>
      </c>
      <c r="P38" s="36"/>
      <c r="Q38" s="63"/>
    </row>
    <row r="39" spans="1:17" ht="61.5" customHeight="1">
      <c r="A39" s="26"/>
      <c r="B39" s="26" t="s">
        <v>237</v>
      </c>
      <c r="C39" s="88">
        <v>992</v>
      </c>
      <c r="D39" s="53" t="s">
        <v>154</v>
      </c>
      <c r="E39" s="53" t="s">
        <v>160</v>
      </c>
      <c r="F39" s="53" t="s">
        <v>238</v>
      </c>
      <c r="G39" s="53"/>
      <c r="H39" s="18">
        <f t="shared" si="0"/>
        <v>12.4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12.4</v>
      </c>
      <c r="P39" s="36"/>
      <c r="Q39" s="63"/>
    </row>
    <row r="40" spans="1:17" ht="30" customHeight="1">
      <c r="A40" s="26"/>
      <c r="B40" s="26" t="s">
        <v>231</v>
      </c>
      <c r="C40" s="88">
        <v>992</v>
      </c>
      <c r="D40" s="53" t="s">
        <v>154</v>
      </c>
      <c r="E40" s="53" t="s">
        <v>160</v>
      </c>
      <c r="F40" s="53" t="s">
        <v>238</v>
      </c>
      <c r="G40" s="53" t="s">
        <v>232</v>
      </c>
      <c r="H40" s="18">
        <v>12.4</v>
      </c>
      <c r="I40" s="54">
        <f>SUM(J40+K40)</f>
        <v>0</v>
      </c>
      <c r="J40" s="54"/>
      <c r="K40" s="54">
        <v>0</v>
      </c>
      <c r="L40" s="54">
        <f>SUM(H40+I40)</f>
        <v>12.4</v>
      </c>
      <c r="P40" s="36"/>
      <c r="Q40" s="63"/>
    </row>
    <row r="41" spans="1:17" ht="48" customHeight="1">
      <c r="A41" s="26"/>
      <c r="B41" s="26" t="s">
        <v>161</v>
      </c>
      <c r="C41" s="88">
        <v>991</v>
      </c>
      <c r="D41" s="53" t="s">
        <v>154</v>
      </c>
      <c r="E41" s="53" t="s">
        <v>162</v>
      </c>
      <c r="F41" s="53"/>
      <c r="G41" s="53"/>
      <c r="H41" s="18">
        <f>SUM(H42)</f>
        <v>845.5</v>
      </c>
      <c r="I41" s="18">
        <f>SUM(I42)</f>
        <v>0</v>
      </c>
      <c r="J41" s="18">
        <f>SUM(J42)</f>
        <v>0</v>
      </c>
      <c r="K41" s="18">
        <f>SUM(K42)</f>
        <v>0</v>
      </c>
      <c r="L41" s="18">
        <f>SUM(L42)</f>
        <v>845.5</v>
      </c>
      <c r="P41" s="36"/>
      <c r="Q41" s="63"/>
    </row>
    <row r="42" spans="1:17" ht="45.75" customHeight="1">
      <c r="A42" s="26"/>
      <c r="B42" s="26" t="s">
        <v>226</v>
      </c>
      <c r="C42" s="88">
        <v>991</v>
      </c>
      <c r="D42" s="53" t="s">
        <v>154</v>
      </c>
      <c r="E42" s="53" t="s">
        <v>162</v>
      </c>
      <c r="F42" s="53" t="s">
        <v>227</v>
      </c>
      <c r="G42" s="53"/>
      <c r="H42" s="18">
        <f>SUM(H43)</f>
        <v>845.5</v>
      </c>
      <c r="I42" s="18">
        <f aca="true" t="shared" si="1" ref="I42:L44">SUM(I43)</f>
        <v>0</v>
      </c>
      <c r="J42" s="18">
        <f t="shared" si="1"/>
        <v>0</v>
      </c>
      <c r="K42" s="18">
        <f t="shared" si="1"/>
        <v>0</v>
      </c>
      <c r="L42" s="18">
        <f t="shared" si="1"/>
        <v>845.5</v>
      </c>
      <c r="M42" s="18">
        <f>SUM(M43)</f>
        <v>0</v>
      </c>
      <c r="N42" s="18">
        <f>SUM(N43)</f>
        <v>0</v>
      </c>
      <c r="O42" s="18">
        <f>SUM(O43)</f>
        <v>0</v>
      </c>
      <c r="P42" s="36"/>
      <c r="Q42" s="63"/>
    </row>
    <row r="43" spans="1:17" ht="31.5" customHeight="1">
      <c r="A43" s="26"/>
      <c r="B43" s="26" t="s">
        <v>500</v>
      </c>
      <c r="C43" s="88">
        <v>991</v>
      </c>
      <c r="D43" s="53" t="s">
        <v>154</v>
      </c>
      <c r="E43" s="53" t="s">
        <v>162</v>
      </c>
      <c r="F43" s="53" t="s">
        <v>241</v>
      </c>
      <c r="G43" s="53"/>
      <c r="H43" s="18">
        <f>SUM(H44)</f>
        <v>845.5</v>
      </c>
      <c r="I43" s="18">
        <f t="shared" si="1"/>
        <v>0</v>
      </c>
      <c r="J43" s="18">
        <f t="shared" si="1"/>
        <v>0</v>
      </c>
      <c r="K43" s="18">
        <f t="shared" si="1"/>
        <v>0</v>
      </c>
      <c r="L43" s="18">
        <f t="shared" si="1"/>
        <v>845.5</v>
      </c>
      <c r="P43" s="36"/>
      <c r="Q43" s="63"/>
    </row>
    <row r="44" spans="1:17" ht="30" customHeight="1">
      <c r="A44" s="26"/>
      <c r="B44" s="26" t="s">
        <v>222</v>
      </c>
      <c r="C44" s="88">
        <v>991</v>
      </c>
      <c r="D44" s="53" t="s">
        <v>154</v>
      </c>
      <c r="E44" s="53" t="s">
        <v>162</v>
      </c>
      <c r="F44" s="53" t="s">
        <v>242</v>
      </c>
      <c r="G44" s="53"/>
      <c r="H44" s="18">
        <f>SUM(H45)</f>
        <v>845.5</v>
      </c>
      <c r="I44" s="18">
        <f t="shared" si="1"/>
        <v>0</v>
      </c>
      <c r="J44" s="18">
        <f t="shared" si="1"/>
        <v>0</v>
      </c>
      <c r="K44" s="18">
        <f t="shared" si="1"/>
        <v>0</v>
      </c>
      <c r="L44" s="18">
        <f t="shared" si="1"/>
        <v>845.5</v>
      </c>
      <c r="P44" s="36"/>
      <c r="Q44" s="63"/>
    </row>
    <row r="45" spans="1:17" ht="15" customHeight="1">
      <c r="A45" s="26"/>
      <c r="B45" s="56" t="s">
        <v>243</v>
      </c>
      <c r="C45" s="88">
        <v>991</v>
      </c>
      <c r="D45" s="53" t="s">
        <v>154</v>
      </c>
      <c r="E45" s="53" t="s">
        <v>162</v>
      </c>
      <c r="F45" s="88" t="s">
        <v>242</v>
      </c>
      <c r="G45" s="53" t="s">
        <v>244</v>
      </c>
      <c r="H45" s="18">
        <v>845.5</v>
      </c>
      <c r="I45" s="54">
        <f>SUM(J45)</f>
        <v>0</v>
      </c>
      <c r="J45" s="54">
        <v>0</v>
      </c>
      <c r="K45" s="54"/>
      <c r="L45" s="54">
        <f>SUM(H45+I45)</f>
        <v>845.5</v>
      </c>
      <c r="P45" s="36"/>
      <c r="Q45" s="63"/>
    </row>
    <row r="46" spans="1:17" ht="15" customHeight="1">
      <c r="A46" s="26"/>
      <c r="B46" s="56" t="s">
        <v>501</v>
      </c>
      <c r="C46" s="88">
        <v>992</v>
      </c>
      <c r="D46" s="53" t="s">
        <v>154</v>
      </c>
      <c r="E46" s="53" t="s">
        <v>164</v>
      </c>
      <c r="F46" s="88"/>
      <c r="G46" s="53"/>
      <c r="H46" s="18">
        <f>SUM(H49)</f>
        <v>500</v>
      </c>
      <c r="I46" s="18">
        <f>SUM(I49)</f>
        <v>0</v>
      </c>
      <c r="J46" s="18">
        <f>SUM(J49)</f>
        <v>0</v>
      </c>
      <c r="K46" s="18">
        <f>SUM(K49)</f>
        <v>0</v>
      </c>
      <c r="L46" s="18">
        <f>SUM(L49)</f>
        <v>500</v>
      </c>
      <c r="P46" s="36"/>
      <c r="Q46" s="63"/>
    </row>
    <row r="47" spans="1:17" ht="33" customHeight="1">
      <c r="A47" s="26"/>
      <c r="B47" s="56" t="s">
        <v>245</v>
      </c>
      <c r="C47" s="88">
        <v>992</v>
      </c>
      <c r="D47" s="53" t="s">
        <v>154</v>
      </c>
      <c r="E47" s="53" t="s">
        <v>164</v>
      </c>
      <c r="F47" s="88" t="s">
        <v>246</v>
      </c>
      <c r="G47" s="53"/>
      <c r="H47" s="18">
        <f>SUM(H48)</f>
        <v>500</v>
      </c>
      <c r="I47" s="18">
        <f aca="true" t="shared" si="2" ref="I47:L48">SUM(I48)</f>
        <v>0</v>
      </c>
      <c r="J47" s="18">
        <f t="shared" si="2"/>
        <v>0</v>
      </c>
      <c r="K47" s="18">
        <f t="shared" si="2"/>
        <v>0</v>
      </c>
      <c r="L47" s="18">
        <f t="shared" si="2"/>
        <v>500</v>
      </c>
      <c r="P47" s="36"/>
      <c r="Q47" s="63"/>
    </row>
    <row r="48" spans="1:17" ht="31.5" customHeight="1">
      <c r="A48" s="26"/>
      <c r="B48" s="26" t="s">
        <v>262</v>
      </c>
      <c r="C48" s="88">
        <v>992</v>
      </c>
      <c r="D48" s="53" t="s">
        <v>154</v>
      </c>
      <c r="E48" s="53" t="s">
        <v>164</v>
      </c>
      <c r="F48" s="88" t="s">
        <v>263</v>
      </c>
      <c r="G48" s="53"/>
      <c r="H48" s="18">
        <f>SUM(H49)</f>
        <v>500</v>
      </c>
      <c r="I48" s="18">
        <f t="shared" si="2"/>
        <v>0</v>
      </c>
      <c r="J48" s="18">
        <f t="shared" si="2"/>
        <v>0</v>
      </c>
      <c r="K48" s="18">
        <f t="shared" si="2"/>
        <v>0</v>
      </c>
      <c r="L48" s="18">
        <f t="shared" si="2"/>
        <v>500</v>
      </c>
      <c r="P48" s="36"/>
      <c r="Q48" s="63"/>
    </row>
    <row r="49" spans="1:17" ht="30.75" customHeight="1">
      <c r="A49" s="26"/>
      <c r="B49" s="26" t="s">
        <v>264</v>
      </c>
      <c r="C49" s="88">
        <v>992</v>
      </c>
      <c r="D49" s="53" t="s">
        <v>154</v>
      </c>
      <c r="E49" s="53" t="s">
        <v>164</v>
      </c>
      <c r="F49" s="88" t="s">
        <v>265</v>
      </c>
      <c r="G49" s="53"/>
      <c r="H49" s="18">
        <f>SUM(H50)</f>
        <v>500</v>
      </c>
      <c r="I49" s="18">
        <f>SUM(I50)</f>
        <v>0</v>
      </c>
      <c r="J49" s="18">
        <f>SUM(J50)</f>
        <v>0</v>
      </c>
      <c r="K49" s="18">
        <f>SUM(K50)</f>
        <v>0</v>
      </c>
      <c r="L49" s="18">
        <f>SUM(L50)</f>
        <v>500</v>
      </c>
      <c r="P49" s="36"/>
      <c r="Q49" s="63"/>
    </row>
    <row r="50" spans="1:17" ht="17.25" customHeight="1">
      <c r="A50" s="26"/>
      <c r="B50" s="26" t="s">
        <v>233</v>
      </c>
      <c r="C50" s="88">
        <v>992</v>
      </c>
      <c r="D50" s="53" t="s">
        <v>154</v>
      </c>
      <c r="E50" s="53" t="s">
        <v>164</v>
      </c>
      <c r="F50" s="53" t="s">
        <v>265</v>
      </c>
      <c r="G50" s="53" t="s">
        <v>234</v>
      </c>
      <c r="H50" s="18">
        <v>500</v>
      </c>
      <c r="I50" s="54">
        <f>SUM(J50)</f>
        <v>0</v>
      </c>
      <c r="J50" s="54">
        <v>0</v>
      </c>
      <c r="K50" s="54"/>
      <c r="L50" s="54">
        <f>SUM(H50+I50)</f>
        <v>500</v>
      </c>
      <c r="P50" s="36"/>
      <c r="Q50" s="63"/>
    </row>
    <row r="51" spans="1:17" ht="17.25" customHeight="1">
      <c r="A51" s="26"/>
      <c r="B51" s="26" t="s">
        <v>165</v>
      </c>
      <c r="C51" s="88">
        <v>992</v>
      </c>
      <c r="D51" s="53" t="s">
        <v>154</v>
      </c>
      <c r="E51" s="53" t="s">
        <v>166</v>
      </c>
      <c r="F51" s="53"/>
      <c r="G51" s="53"/>
      <c r="H51" s="18">
        <f aca="true" t="shared" si="3" ref="H51:O51">SUM(H52+H64+H72)</f>
        <v>26916.199999999997</v>
      </c>
      <c r="I51" s="18">
        <f t="shared" si="3"/>
        <v>391.1</v>
      </c>
      <c r="J51" s="18">
        <f t="shared" si="3"/>
        <v>391.1</v>
      </c>
      <c r="K51" s="18">
        <f t="shared" si="3"/>
        <v>0</v>
      </c>
      <c r="L51" s="18">
        <f t="shared" si="3"/>
        <v>27307.299999999996</v>
      </c>
      <c r="M51" s="18">
        <f t="shared" si="3"/>
        <v>0</v>
      </c>
      <c r="N51" s="18">
        <f t="shared" si="3"/>
        <v>0</v>
      </c>
      <c r="O51" s="18">
        <f t="shared" si="3"/>
        <v>0</v>
      </c>
      <c r="Q51" s="63"/>
    </row>
    <row r="52" spans="1:17" ht="12.75">
      <c r="A52" s="26"/>
      <c r="B52" s="56" t="s">
        <v>245</v>
      </c>
      <c r="C52" s="88">
        <v>992</v>
      </c>
      <c r="D52" s="53" t="s">
        <v>154</v>
      </c>
      <c r="E52" s="53" t="s">
        <v>166</v>
      </c>
      <c r="F52" s="88" t="s">
        <v>246</v>
      </c>
      <c r="G52" s="53"/>
      <c r="H52" s="18">
        <f aca="true" t="shared" si="4" ref="H52:O52">SUM(H53+H56+H61)</f>
        <v>22195.3</v>
      </c>
      <c r="I52" s="18">
        <f t="shared" si="4"/>
        <v>391.1</v>
      </c>
      <c r="J52" s="18">
        <f t="shared" si="4"/>
        <v>391.1</v>
      </c>
      <c r="K52" s="18">
        <f t="shared" si="4"/>
        <v>0</v>
      </c>
      <c r="L52" s="18">
        <f t="shared" si="4"/>
        <v>22586.399999999998</v>
      </c>
      <c r="M52" s="18">
        <f t="shared" si="4"/>
        <v>0</v>
      </c>
      <c r="N52" s="18">
        <f t="shared" si="4"/>
        <v>0</v>
      </c>
      <c r="O52" s="18">
        <f t="shared" si="4"/>
        <v>0</v>
      </c>
      <c r="Q52" s="63"/>
    </row>
    <row r="53" spans="1:17" ht="12.75">
      <c r="A53" s="26"/>
      <c r="B53" s="56" t="s">
        <v>247</v>
      </c>
      <c r="C53" s="88">
        <v>992</v>
      </c>
      <c r="D53" s="53" t="s">
        <v>154</v>
      </c>
      <c r="E53" s="53" t="s">
        <v>166</v>
      </c>
      <c r="F53" s="88" t="s">
        <v>248</v>
      </c>
      <c r="G53" s="50"/>
      <c r="H53" s="18">
        <f>SUM(H54)</f>
        <v>1648.8</v>
      </c>
      <c r="I53" s="18">
        <f>SUM(I54)</f>
        <v>0</v>
      </c>
      <c r="J53" s="18">
        <f>SUM(J54)</f>
        <v>0</v>
      </c>
      <c r="K53" s="18">
        <f>SUM(K54)</f>
        <v>0</v>
      </c>
      <c r="L53" s="18">
        <f>SUM(L54)</f>
        <v>1648.8</v>
      </c>
      <c r="Q53" s="63"/>
    </row>
    <row r="54" spans="1:17" ht="12.75">
      <c r="A54" s="26"/>
      <c r="B54" s="26" t="s">
        <v>249</v>
      </c>
      <c r="C54" s="88">
        <v>992</v>
      </c>
      <c r="D54" s="53" t="s">
        <v>154</v>
      </c>
      <c r="E54" s="53" t="s">
        <v>166</v>
      </c>
      <c r="F54" s="53" t="s">
        <v>252</v>
      </c>
      <c r="G54" s="53"/>
      <c r="H54" s="18">
        <f>H55</f>
        <v>1648.8</v>
      </c>
      <c r="I54" s="54">
        <f>SUM(J54:K54)</f>
        <v>0</v>
      </c>
      <c r="J54" s="54"/>
      <c r="K54" s="54"/>
      <c r="L54" s="54">
        <f>SUM(H54+I54)</f>
        <v>1648.8</v>
      </c>
      <c r="Q54" s="63"/>
    </row>
    <row r="55" spans="1:17" ht="12.75">
      <c r="A55" s="26"/>
      <c r="B55" s="26" t="s">
        <v>251</v>
      </c>
      <c r="C55" s="88">
        <v>992</v>
      </c>
      <c r="D55" s="53" t="s">
        <v>154</v>
      </c>
      <c r="E55" s="53" t="s">
        <v>166</v>
      </c>
      <c r="F55" s="53" t="s">
        <v>252</v>
      </c>
      <c r="G55" s="53" t="s">
        <v>253</v>
      </c>
      <c r="H55" s="18">
        <v>1648.8</v>
      </c>
      <c r="I55" s="54">
        <f>SUM(J55+K55)</f>
        <v>0</v>
      </c>
      <c r="J55" s="54">
        <v>0</v>
      </c>
      <c r="K55" s="54">
        <v>0</v>
      </c>
      <c r="L55" s="54">
        <f>SUM(H55+I55)</f>
        <v>1648.8</v>
      </c>
      <c r="Q55" s="63"/>
    </row>
    <row r="56" spans="1:17" ht="12.75">
      <c r="A56" s="26"/>
      <c r="B56" s="26" t="s">
        <v>258</v>
      </c>
      <c r="C56" s="88">
        <v>992</v>
      </c>
      <c r="D56" s="53" t="s">
        <v>154</v>
      </c>
      <c r="E56" s="53" t="s">
        <v>166</v>
      </c>
      <c r="F56" s="53" t="s">
        <v>259</v>
      </c>
      <c r="G56" s="53"/>
      <c r="H56" s="18">
        <f>SUM(H57)</f>
        <v>19446.5</v>
      </c>
      <c r="I56" s="54">
        <f>SUM(J56+K56)</f>
        <v>391.1</v>
      </c>
      <c r="J56" s="54">
        <f>SUM(J57)</f>
        <v>391.1</v>
      </c>
      <c r="K56" s="54">
        <f>SUM(K57)</f>
        <v>0</v>
      </c>
      <c r="L56" s="54">
        <f>SUM(H56+I56)</f>
        <v>19837.6</v>
      </c>
      <c r="Q56" s="63"/>
    </row>
    <row r="57" spans="1:17" ht="33" customHeight="1">
      <c r="A57" s="26"/>
      <c r="B57" s="26" t="s">
        <v>260</v>
      </c>
      <c r="C57" s="88">
        <v>992</v>
      </c>
      <c r="D57" s="53" t="s">
        <v>154</v>
      </c>
      <c r="E57" s="53" t="s">
        <v>166</v>
      </c>
      <c r="F57" s="53" t="s">
        <v>261</v>
      </c>
      <c r="G57" s="53"/>
      <c r="H57" s="18">
        <f>SUM(H58+H59+H60)</f>
        <v>19446.5</v>
      </c>
      <c r="I57" s="18">
        <f>SUM(I58+I59+I60)</f>
        <v>391.1</v>
      </c>
      <c r="J57" s="18">
        <f>SUM(J58+J59+J60)</f>
        <v>391.1</v>
      </c>
      <c r="K57" s="18">
        <f>SUM(K58+K59+K60)</f>
        <v>0</v>
      </c>
      <c r="L57" s="18">
        <f>SUM(L58+L59+L60)</f>
        <v>19837.6</v>
      </c>
      <c r="Q57" s="63"/>
    </row>
    <row r="58" spans="1:17" ht="78.75" customHeight="1">
      <c r="A58" s="26"/>
      <c r="B58" s="26" t="s">
        <v>498</v>
      </c>
      <c r="C58" s="88">
        <v>992</v>
      </c>
      <c r="D58" s="53" t="s">
        <v>154</v>
      </c>
      <c r="E58" s="53" t="s">
        <v>166</v>
      </c>
      <c r="F58" s="53" t="s">
        <v>261</v>
      </c>
      <c r="G58" s="53" t="s">
        <v>225</v>
      </c>
      <c r="H58" s="18">
        <v>17373.5</v>
      </c>
      <c r="I58" s="54">
        <f>SUM(J58)</f>
        <v>391.1</v>
      </c>
      <c r="J58" s="54">
        <v>391.1</v>
      </c>
      <c r="K58" s="54"/>
      <c r="L58" s="54">
        <f>SUM(H58+I58)</f>
        <v>17764.6</v>
      </c>
      <c r="Q58" s="63"/>
    </row>
    <row r="59" spans="1:17" ht="12.75">
      <c r="A59" s="26"/>
      <c r="B59" s="26" t="s">
        <v>231</v>
      </c>
      <c r="C59" s="88">
        <v>992</v>
      </c>
      <c r="D59" s="53" t="s">
        <v>154</v>
      </c>
      <c r="E59" s="53" t="s">
        <v>166</v>
      </c>
      <c r="F59" s="53" t="s">
        <v>261</v>
      </c>
      <c r="G59" s="53" t="s">
        <v>232</v>
      </c>
      <c r="H59" s="18">
        <v>2053</v>
      </c>
      <c r="I59" s="54">
        <f>SUM(J59)</f>
        <v>0</v>
      </c>
      <c r="J59" s="54">
        <v>0</v>
      </c>
      <c r="K59" s="54"/>
      <c r="L59" s="54">
        <f>SUM(H59+I59)</f>
        <v>2053</v>
      </c>
      <c r="Q59" s="63"/>
    </row>
    <row r="60" spans="1:17" ht="16.5" customHeight="1">
      <c r="A60" s="26"/>
      <c r="B60" s="26" t="s">
        <v>233</v>
      </c>
      <c r="C60" s="88">
        <v>992</v>
      </c>
      <c r="D60" s="53" t="s">
        <v>154</v>
      </c>
      <c r="E60" s="53" t="s">
        <v>166</v>
      </c>
      <c r="F60" s="53" t="s">
        <v>261</v>
      </c>
      <c r="G60" s="53" t="s">
        <v>234</v>
      </c>
      <c r="H60" s="18">
        <v>20</v>
      </c>
      <c r="I60" s="54">
        <f>SUM(J60+K60)</f>
        <v>0</v>
      </c>
      <c r="J60" s="54">
        <v>0</v>
      </c>
      <c r="K60" s="54"/>
      <c r="L60" s="54">
        <f>SUM(H60+I60)</f>
        <v>20</v>
      </c>
      <c r="Q60" s="63"/>
    </row>
    <row r="61" spans="1:17" ht="62.25" customHeight="1">
      <c r="A61" s="26"/>
      <c r="B61" s="26" t="s">
        <v>254</v>
      </c>
      <c r="C61" s="88">
        <v>992</v>
      </c>
      <c r="D61" s="53" t="s">
        <v>154</v>
      </c>
      <c r="E61" s="53" t="s">
        <v>166</v>
      </c>
      <c r="F61" s="53" t="s">
        <v>255</v>
      </c>
      <c r="G61" s="53"/>
      <c r="H61" s="18">
        <f aca="true" t="shared" si="5" ref="H61:J62">SUM(H62)</f>
        <v>1100</v>
      </c>
      <c r="I61" s="54">
        <f t="shared" si="5"/>
        <v>0</v>
      </c>
      <c r="J61" s="54">
        <f t="shared" si="5"/>
        <v>0</v>
      </c>
      <c r="K61" s="54"/>
      <c r="L61" s="54">
        <f>SUM(H61+I61)</f>
        <v>1100</v>
      </c>
      <c r="Q61" s="63"/>
    </row>
    <row r="62" spans="1:17" ht="95.25" customHeight="1">
      <c r="A62" s="26"/>
      <c r="B62" s="26" t="s">
        <v>256</v>
      </c>
      <c r="C62" s="88">
        <v>992</v>
      </c>
      <c r="D62" s="53" t="s">
        <v>154</v>
      </c>
      <c r="E62" s="53" t="s">
        <v>166</v>
      </c>
      <c r="F62" s="53" t="s">
        <v>257</v>
      </c>
      <c r="G62" s="53"/>
      <c r="H62" s="18">
        <f t="shared" si="5"/>
        <v>1100</v>
      </c>
      <c r="I62" s="54">
        <f t="shared" si="5"/>
        <v>0</v>
      </c>
      <c r="J62" s="54">
        <f t="shared" si="5"/>
        <v>0</v>
      </c>
      <c r="K62" s="54">
        <f>SUM(K63)</f>
        <v>0</v>
      </c>
      <c r="L62" s="54">
        <f>SUM(L63)</f>
        <v>1100</v>
      </c>
      <c r="Q62" s="63"/>
    </row>
    <row r="63" spans="1:17" ht="32.25" customHeight="1">
      <c r="A63" s="26"/>
      <c r="B63" s="26" t="s">
        <v>231</v>
      </c>
      <c r="C63" s="88">
        <v>992</v>
      </c>
      <c r="D63" s="53" t="s">
        <v>154</v>
      </c>
      <c r="E63" s="53" t="s">
        <v>166</v>
      </c>
      <c r="F63" s="53" t="s">
        <v>257</v>
      </c>
      <c r="G63" s="53" t="s">
        <v>232</v>
      </c>
      <c r="H63" s="18">
        <v>1100</v>
      </c>
      <c r="I63" s="54">
        <f>SUM(J63+K63)</f>
        <v>0</v>
      </c>
      <c r="J63" s="54">
        <v>0</v>
      </c>
      <c r="K63" s="54"/>
      <c r="L63" s="54">
        <f>SUM(H63+I63)</f>
        <v>1100</v>
      </c>
      <c r="Q63" s="63"/>
    </row>
    <row r="64" spans="1:17" ht="12.75">
      <c r="A64" s="26"/>
      <c r="B64" s="26" t="s">
        <v>272</v>
      </c>
      <c r="C64" s="88">
        <v>992</v>
      </c>
      <c r="D64" s="53" t="s">
        <v>154</v>
      </c>
      <c r="E64" s="53" t="s">
        <v>166</v>
      </c>
      <c r="F64" s="53" t="s">
        <v>273</v>
      </c>
      <c r="G64" s="53"/>
      <c r="H64" s="18">
        <f>SUM(H65+H69)</f>
        <v>4340.9</v>
      </c>
      <c r="I64" s="18">
        <f>SUM(I65+I69)</f>
        <v>0</v>
      </c>
      <c r="J64" s="18">
        <f>SUM(J65+J69)</f>
        <v>0</v>
      </c>
      <c r="K64" s="18">
        <f>SUM(K65+K69)</f>
        <v>0</v>
      </c>
      <c r="L64" s="18">
        <f>SUM(L65+L69)</f>
        <v>4340.9</v>
      </c>
      <c r="Q64" s="63"/>
    </row>
    <row r="65" spans="1:17" ht="18.75" customHeight="1">
      <c r="A65" s="26"/>
      <c r="B65" s="26" t="s">
        <v>274</v>
      </c>
      <c r="C65" s="88">
        <v>992</v>
      </c>
      <c r="D65" s="53" t="s">
        <v>154</v>
      </c>
      <c r="E65" s="53" t="s">
        <v>166</v>
      </c>
      <c r="F65" s="53" t="s">
        <v>275</v>
      </c>
      <c r="G65" s="53"/>
      <c r="H65" s="18">
        <f>SUM(H66)</f>
        <v>3944.9</v>
      </c>
      <c r="I65" s="54">
        <f>SUM(J65)</f>
        <v>0</v>
      </c>
      <c r="J65" s="54">
        <f>SUM(J66)</f>
        <v>0</v>
      </c>
      <c r="K65" s="54"/>
      <c r="L65" s="54">
        <f>SUM(H65+I65)</f>
        <v>3944.9</v>
      </c>
      <c r="Q65" s="63"/>
    </row>
    <row r="66" spans="1:17" ht="30.75" customHeight="1">
      <c r="A66" s="26"/>
      <c r="B66" s="26" t="s">
        <v>276</v>
      </c>
      <c r="C66" s="88">
        <v>992</v>
      </c>
      <c r="D66" s="53" t="s">
        <v>154</v>
      </c>
      <c r="E66" s="53" t="s">
        <v>166</v>
      </c>
      <c r="F66" s="53" t="s">
        <v>277</v>
      </c>
      <c r="G66" s="53"/>
      <c r="H66" s="18">
        <f>SUM(H67+H68)</f>
        <v>3944.9</v>
      </c>
      <c r="I66" s="54">
        <f>SUM(J66)</f>
        <v>0</v>
      </c>
      <c r="J66" s="54">
        <f>SUM(J67+J68)</f>
        <v>0</v>
      </c>
      <c r="K66" s="54"/>
      <c r="L66" s="54">
        <f>SUM(H66+I66)</f>
        <v>3944.9</v>
      </c>
      <c r="Q66" s="63"/>
    </row>
    <row r="67" spans="1:17" ht="30" customHeight="1">
      <c r="A67" s="26"/>
      <c r="B67" s="26" t="s">
        <v>231</v>
      </c>
      <c r="C67" s="88">
        <v>992</v>
      </c>
      <c r="D67" s="53" t="s">
        <v>154</v>
      </c>
      <c r="E67" s="53" t="s">
        <v>166</v>
      </c>
      <c r="F67" s="53" t="s">
        <v>278</v>
      </c>
      <c r="G67" s="53" t="s">
        <v>232</v>
      </c>
      <c r="H67" s="18">
        <v>2964.9</v>
      </c>
      <c r="I67" s="54">
        <f>SUM(J67)</f>
        <v>0</v>
      </c>
      <c r="J67" s="54">
        <v>0</v>
      </c>
      <c r="K67" s="54"/>
      <c r="L67" s="54">
        <f>SUM(H67+I67)</f>
        <v>2964.9</v>
      </c>
      <c r="Q67" s="63"/>
    </row>
    <row r="68" spans="1:17" ht="46.5" customHeight="1">
      <c r="A68" s="26"/>
      <c r="B68" s="26" t="s">
        <v>279</v>
      </c>
      <c r="C68" s="88">
        <v>992</v>
      </c>
      <c r="D68" s="53" t="s">
        <v>154</v>
      </c>
      <c r="E68" s="53" t="s">
        <v>166</v>
      </c>
      <c r="F68" s="53" t="s">
        <v>278</v>
      </c>
      <c r="G68" s="53" t="s">
        <v>280</v>
      </c>
      <c r="H68" s="18">
        <v>980</v>
      </c>
      <c r="I68" s="54">
        <f>SUM(J68)</f>
        <v>0</v>
      </c>
      <c r="J68" s="54">
        <v>0</v>
      </c>
      <c r="K68" s="54"/>
      <c r="L68" s="54">
        <f>SUM(H68+I68)</f>
        <v>980</v>
      </c>
      <c r="Q68" s="63"/>
    </row>
    <row r="69" spans="1:17" ht="46.5" customHeight="1">
      <c r="A69" s="26"/>
      <c r="B69" s="26" t="s">
        <v>281</v>
      </c>
      <c r="C69" s="88">
        <v>992</v>
      </c>
      <c r="D69" s="53" t="s">
        <v>154</v>
      </c>
      <c r="E69" s="53" t="s">
        <v>166</v>
      </c>
      <c r="F69" s="53" t="s">
        <v>282</v>
      </c>
      <c r="G69" s="53"/>
      <c r="H69" s="18">
        <f>SUM(H70)</f>
        <v>396</v>
      </c>
      <c r="I69" s="18">
        <f>SUM(I70)</f>
        <v>0</v>
      </c>
      <c r="J69" s="18">
        <f>SUM(J70)</f>
        <v>0</v>
      </c>
      <c r="K69" s="18">
        <f>SUM(K70)</f>
        <v>0</v>
      </c>
      <c r="L69" s="18">
        <f>SUM(L70)</f>
        <v>396</v>
      </c>
      <c r="Q69" s="63"/>
    </row>
    <row r="70" spans="1:17" ht="51" customHeight="1">
      <c r="A70" s="26"/>
      <c r="B70" s="26" t="s">
        <v>502</v>
      </c>
      <c r="C70" s="88">
        <v>992</v>
      </c>
      <c r="D70" s="53" t="s">
        <v>154</v>
      </c>
      <c r="E70" s="53" t="s">
        <v>166</v>
      </c>
      <c r="F70" s="53" t="s">
        <v>284</v>
      </c>
      <c r="G70" s="53"/>
      <c r="H70" s="18">
        <f>SUM(H71)</f>
        <v>396</v>
      </c>
      <c r="I70" s="18">
        <f>SUM(I71)</f>
        <v>0</v>
      </c>
      <c r="J70" s="18">
        <f>SUM(J71)</f>
        <v>0</v>
      </c>
      <c r="K70" s="18">
        <f>SUM(K71)</f>
        <v>0</v>
      </c>
      <c r="L70" s="18">
        <f>SUM(H70+I70)</f>
        <v>396</v>
      </c>
      <c r="Q70" s="63"/>
    </row>
    <row r="71" spans="1:17" ht="12.75">
      <c r="A71" s="26"/>
      <c r="B71" s="26" t="s">
        <v>231</v>
      </c>
      <c r="C71" s="88">
        <v>992</v>
      </c>
      <c r="D71" s="53" t="s">
        <v>154</v>
      </c>
      <c r="E71" s="53" t="s">
        <v>166</v>
      </c>
      <c r="F71" s="53" t="s">
        <v>284</v>
      </c>
      <c r="G71" s="53" t="s">
        <v>232</v>
      </c>
      <c r="H71" s="18">
        <v>396</v>
      </c>
      <c r="I71" s="54">
        <f>SUM(J71+K71)</f>
        <v>0</v>
      </c>
      <c r="J71" s="54">
        <v>0</v>
      </c>
      <c r="K71" s="54"/>
      <c r="L71" s="54">
        <f>SUM(H71+I71)</f>
        <v>396</v>
      </c>
      <c r="Q71" s="63"/>
    </row>
    <row r="72" spans="1:17" ht="49.5" customHeight="1">
      <c r="A72" s="26"/>
      <c r="B72" s="26" t="s">
        <v>503</v>
      </c>
      <c r="C72" s="88">
        <v>992</v>
      </c>
      <c r="D72" s="53" t="s">
        <v>154</v>
      </c>
      <c r="E72" s="53" t="s">
        <v>166</v>
      </c>
      <c r="F72" s="53" t="s">
        <v>477</v>
      </c>
      <c r="G72" s="53"/>
      <c r="H72" s="18">
        <f>SUM(H73)</f>
        <v>380</v>
      </c>
      <c r="I72" s="18">
        <f>SUM(I73)</f>
        <v>0</v>
      </c>
      <c r="J72" s="18">
        <f>SUM(J73)</f>
        <v>0</v>
      </c>
      <c r="K72" s="18">
        <f>SUM(K73)</f>
        <v>0</v>
      </c>
      <c r="L72" s="18">
        <f>SUM(L73)</f>
        <v>380</v>
      </c>
      <c r="Q72" s="63"/>
    </row>
    <row r="73" spans="1:17" ht="12.75">
      <c r="A73" s="26"/>
      <c r="B73" s="26" t="s">
        <v>478</v>
      </c>
      <c r="C73" s="88">
        <v>992</v>
      </c>
      <c r="D73" s="53" t="s">
        <v>154</v>
      </c>
      <c r="E73" s="53" t="s">
        <v>166</v>
      </c>
      <c r="F73" s="53" t="s">
        <v>479</v>
      </c>
      <c r="G73" s="53"/>
      <c r="H73" s="18">
        <f>SUM(H74+H76+H78+H80)</f>
        <v>380</v>
      </c>
      <c r="I73" s="18">
        <f>SUM(I74+I76+I78+I80)</f>
        <v>0</v>
      </c>
      <c r="J73" s="18">
        <f>SUM(J74+J76+J78+J80)</f>
        <v>0</v>
      </c>
      <c r="K73" s="18">
        <f>SUM(K74+K76+K78+K80)</f>
        <v>0</v>
      </c>
      <c r="L73" s="18">
        <f>SUM(L74+L76+L78+L80)</f>
        <v>380</v>
      </c>
      <c r="Q73" s="63"/>
    </row>
    <row r="74" spans="1:17" ht="12.75">
      <c r="A74" s="26"/>
      <c r="B74" s="26" t="s">
        <v>480</v>
      </c>
      <c r="C74" s="88">
        <v>992</v>
      </c>
      <c r="D74" s="53" t="s">
        <v>154</v>
      </c>
      <c r="E74" s="53" t="s">
        <v>166</v>
      </c>
      <c r="F74" s="53" t="s">
        <v>481</v>
      </c>
      <c r="G74" s="53"/>
      <c r="H74" s="18">
        <f>SUM(H75)</f>
        <v>130</v>
      </c>
      <c r="I74" s="18">
        <f>SUM(I75)</f>
        <v>0</v>
      </c>
      <c r="J74" s="18">
        <f>SUM(J75)</f>
        <v>0</v>
      </c>
      <c r="K74" s="18">
        <f>SUM(K75)</f>
        <v>0</v>
      </c>
      <c r="L74" s="18">
        <f>SUM(L75)</f>
        <v>130</v>
      </c>
      <c r="Q74" s="63"/>
    </row>
    <row r="75" spans="1:17" ht="46.5" customHeight="1">
      <c r="A75" s="26"/>
      <c r="B75" s="7" t="s">
        <v>323</v>
      </c>
      <c r="C75" s="88">
        <v>992</v>
      </c>
      <c r="D75" s="53" t="s">
        <v>154</v>
      </c>
      <c r="E75" s="53" t="s">
        <v>166</v>
      </c>
      <c r="F75" s="53" t="s">
        <v>481</v>
      </c>
      <c r="G75" s="53" t="s">
        <v>324</v>
      </c>
      <c r="H75" s="18">
        <v>130</v>
      </c>
      <c r="I75" s="54">
        <f>SUM(J75)</f>
        <v>0</v>
      </c>
      <c r="J75" s="54">
        <v>0</v>
      </c>
      <c r="K75" s="54"/>
      <c r="L75" s="54">
        <f>SUM(H75+I75)</f>
        <v>130</v>
      </c>
      <c r="Q75" s="63"/>
    </row>
    <row r="76" spans="1:17" ht="87.75" customHeight="1">
      <c r="A76" s="26"/>
      <c r="B76" s="26" t="s">
        <v>504</v>
      </c>
      <c r="C76" s="88">
        <v>992</v>
      </c>
      <c r="D76" s="53" t="s">
        <v>154</v>
      </c>
      <c r="E76" s="53" t="s">
        <v>166</v>
      </c>
      <c r="F76" s="53" t="s">
        <v>483</v>
      </c>
      <c r="G76" s="53"/>
      <c r="H76" s="18">
        <f>SUM(H77)</f>
        <v>100</v>
      </c>
      <c r="I76" s="18">
        <f>SUM(I77)</f>
        <v>0</v>
      </c>
      <c r="J76" s="18">
        <f>SUM(J77)</f>
        <v>0</v>
      </c>
      <c r="K76" s="18">
        <f>SUM(K77)</f>
        <v>0</v>
      </c>
      <c r="L76" s="18">
        <f>SUM(L77)</f>
        <v>100</v>
      </c>
      <c r="Q76" s="63"/>
    </row>
    <row r="77" spans="1:17" ht="12.75">
      <c r="A77" s="26"/>
      <c r="B77" s="7" t="s">
        <v>323</v>
      </c>
      <c r="C77" s="88">
        <v>992</v>
      </c>
      <c r="D77" s="53" t="s">
        <v>154</v>
      </c>
      <c r="E77" s="53" t="s">
        <v>166</v>
      </c>
      <c r="F77" s="53" t="s">
        <v>483</v>
      </c>
      <c r="G77" s="53" t="s">
        <v>324</v>
      </c>
      <c r="H77" s="18">
        <v>100</v>
      </c>
      <c r="I77" s="54">
        <f>SUM(J77)</f>
        <v>0</v>
      </c>
      <c r="J77" s="54">
        <v>0</v>
      </c>
      <c r="K77" s="54"/>
      <c r="L77" s="54">
        <f>SUM(H77+I77)</f>
        <v>100</v>
      </c>
      <c r="Q77" s="63"/>
    </row>
    <row r="78" spans="1:17" ht="60.75" customHeight="1">
      <c r="A78" s="26"/>
      <c r="B78" s="7" t="s">
        <v>484</v>
      </c>
      <c r="C78" s="88">
        <v>992</v>
      </c>
      <c r="D78" s="53" t="s">
        <v>154</v>
      </c>
      <c r="E78" s="53" t="s">
        <v>166</v>
      </c>
      <c r="F78" s="53" t="s">
        <v>485</v>
      </c>
      <c r="G78" s="53"/>
      <c r="H78" s="18">
        <f>SUM(H79)</f>
        <v>50</v>
      </c>
      <c r="I78" s="18">
        <f>SUM(I79)</f>
        <v>0</v>
      </c>
      <c r="J78" s="18">
        <f>SUM(J79)</f>
        <v>0</v>
      </c>
      <c r="K78" s="18">
        <f>SUM(K79)</f>
        <v>0</v>
      </c>
      <c r="L78" s="18">
        <f>SUM(L79)</f>
        <v>50</v>
      </c>
      <c r="Q78" s="63"/>
    </row>
    <row r="79" spans="1:17" ht="45.75" customHeight="1">
      <c r="A79" s="26"/>
      <c r="B79" s="7" t="s">
        <v>323</v>
      </c>
      <c r="C79" s="88">
        <v>992</v>
      </c>
      <c r="D79" s="53" t="s">
        <v>154</v>
      </c>
      <c r="E79" s="53" t="s">
        <v>166</v>
      </c>
      <c r="F79" s="53" t="s">
        <v>485</v>
      </c>
      <c r="G79" s="53" t="s">
        <v>324</v>
      </c>
      <c r="H79" s="18">
        <v>50</v>
      </c>
      <c r="I79" s="54">
        <f>SUM(J79)</f>
        <v>0</v>
      </c>
      <c r="J79" s="54">
        <v>0</v>
      </c>
      <c r="K79" s="54"/>
      <c r="L79" s="54">
        <f>SUM(H79+I79)</f>
        <v>50</v>
      </c>
      <c r="Q79" s="63"/>
    </row>
    <row r="80" spans="1:17" ht="62.25" customHeight="1">
      <c r="A80" s="26"/>
      <c r="B80" s="7" t="s">
        <v>486</v>
      </c>
      <c r="C80" s="88">
        <v>992</v>
      </c>
      <c r="D80" s="53" t="s">
        <v>154</v>
      </c>
      <c r="E80" s="53" t="s">
        <v>166</v>
      </c>
      <c r="F80" s="53" t="s">
        <v>487</v>
      </c>
      <c r="G80" s="53"/>
      <c r="H80" s="18">
        <f>SUM(H81)</f>
        <v>100</v>
      </c>
      <c r="I80" s="18">
        <f>SUM(I81)</f>
        <v>0</v>
      </c>
      <c r="J80" s="18">
        <f>SUM(J81)</f>
        <v>0</v>
      </c>
      <c r="K80" s="18">
        <f>SUM(K81)</f>
        <v>0</v>
      </c>
      <c r="L80" s="18">
        <f>SUM(L81)</f>
        <v>100</v>
      </c>
      <c r="Q80" s="63"/>
    </row>
    <row r="81" spans="1:17" ht="48" customHeight="1">
      <c r="A81" s="26"/>
      <c r="B81" s="7" t="s">
        <v>323</v>
      </c>
      <c r="C81" s="88">
        <v>992</v>
      </c>
      <c r="D81" s="53" t="s">
        <v>154</v>
      </c>
      <c r="E81" s="53" t="s">
        <v>166</v>
      </c>
      <c r="F81" s="53" t="s">
        <v>487</v>
      </c>
      <c r="G81" s="53" t="s">
        <v>324</v>
      </c>
      <c r="H81" s="18">
        <v>100</v>
      </c>
      <c r="I81" s="54">
        <f>SUM(J81)</f>
        <v>0</v>
      </c>
      <c r="J81" s="54">
        <v>0</v>
      </c>
      <c r="K81" s="54"/>
      <c r="L81" s="54">
        <f>SUM(H81+I81)</f>
        <v>100</v>
      </c>
      <c r="Q81" s="63"/>
    </row>
    <row r="82" spans="1:17" ht="12.75">
      <c r="A82" s="12" t="s">
        <v>167</v>
      </c>
      <c r="B82" s="12" t="s">
        <v>168</v>
      </c>
      <c r="C82" s="46">
        <v>992</v>
      </c>
      <c r="D82" s="50" t="s">
        <v>158</v>
      </c>
      <c r="E82" s="50"/>
      <c r="F82" s="50"/>
      <c r="G82" s="50"/>
      <c r="H82" s="13">
        <f>SUM(H83+H94+H99)</f>
        <v>3248.4</v>
      </c>
      <c r="I82" s="13">
        <f>SUM(I83+I94+I99)</f>
        <v>500</v>
      </c>
      <c r="J82" s="13">
        <f>SUM(J83+J94+J99)</f>
        <v>500</v>
      </c>
      <c r="K82" s="13">
        <f>SUM(K83+K94+K99)</f>
        <v>0</v>
      </c>
      <c r="L82" s="13">
        <f>SUM(L83+L94+L99)</f>
        <v>3748.4</v>
      </c>
      <c r="Q82" s="63"/>
    </row>
    <row r="83" spans="1:17" ht="12.75">
      <c r="A83" s="12"/>
      <c r="B83" s="26" t="s">
        <v>169</v>
      </c>
      <c r="C83" s="88">
        <v>992</v>
      </c>
      <c r="D83" s="53" t="s">
        <v>158</v>
      </c>
      <c r="E83" s="53" t="s">
        <v>170</v>
      </c>
      <c r="F83" s="53"/>
      <c r="G83" s="53"/>
      <c r="H83" s="18">
        <f>SUM(H84)</f>
        <v>2698.4</v>
      </c>
      <c r="I83" s="18">
        <f>SUM(I84)</f>
        <v>0</v>
      </c>
      <c r="J83" s="18">
        <f>SUM(J84)</f>
        <v>0</v>
      </c>
      <c r="K83" s="18">
        <f>SUM(K84)</f>
        <v>0</v>
      </c>
      <c r="L83" s="18">
        <f>SUM(L84)</f>
        <v>2698.4</v>
      </c>
      <c r="Q83" s="63"/>
    </row>
    <row r="84" spans="1:17" ht="12.75">
      <c r="A84" s="12"/>
      <c r="B84" s="26" t="s">
        <v>285</v>
      </c>
      <c r="C84" s="88">
        <v>992</v>
      </c>
      <c r="D84" s="53" t="s">
        <v>158</v>
      </c>
      <c r="E84" s="53" t="s">
        <v>170</v>
      </c>
      <c r="F84" s="53" t="s">
        <v>286</v>
      </c>
      <c r="G84" s="53"/>
      <c r="H84" s="18">
        <f>SUM(H85+H91+H88)</f>
        <v>2698.4</v>
      </c>
      <c r="I84" s="18">
        <f>SUM(I85+I91+I88)</f>
        <v>0</v>
      </c>
      <c r="J84" s="18">
        <f>SUM(J85+J91+J88)</f>
        <v>0</v>
      </c>
      <c r="K84" s="18">
        <f>SUM(K85+K91+K88)</f>
        <v>0</v>
      </c>
      <c r="L84" s="18">
        <f>SUM(L85+L91+L88)</f>
        <v>2698.4</v>
      </c>
      <c r="Q84" s="63"/>
    </row>
    <row r="85" spans="1:17" ht="12.75">
      <c r="A85" s="26"/>
      <c r="B85" s="26" t="s">
        <v>287</v>
      </c>
      <c r="C85" s="88">
        <v>992</v>
      </c>
      <c r="D85" s="53" t="s">
        <v>158</v>
      </c>
      <c r="E85" s="53" t="s">
        <v>170</v>
      </c>
      <c r="F85" s="53" t="s">
        <v>288</v>
      </c>
      <c r="G85" s="53"/>
      <c r="H85" s="18">
        <f>SUM(H86)</f>
        <v>200</v>
      </c>
      <c r="I85" s="18">
        <f>SUM(J85)</f>
        <v>0</v>
      </c>
      <c r="J85" s="18">
        <f>SUM(J86+J89)</f>
        <v>0</v>
      </c>
      <c r="K85" s="18">
        <f>SUM(K86+K89)</f>
        <v>0</v>
      </c>
      <c r="L85" s="54">
        <f aca="true" t="shared" si="6" ref="L85:L93">SUM(H85+I85)</f>
        <v>200</v>
      </c>
      <c r="Q85" s="63"/>
    </row>
    <row r="86" spans="1:17" ht="12.75">
      <c r="A86" s="26"/>
      <c r="B86" s="91" t="s">
        <v>289</v>
      </c>
      <c r="C86" s="88">
        <v>992</v>
      </c>
      <c r="D86" s="53" t="s">
        <v>158</v>
      </c>
      <c r="E86" s="53" t="s">
        <v>170</v>
      </c>
      <c r="F86" s="53" t="s">
        <v>290</v>
      </c>
      <c r="G86" s="53"/>
      <c r="H86" s="18">
        <f>SUM(H87)</f>
        <v>200</v>
      </c>
      <c r="I86" s="18">
        <f>SUM(J86)</f>
        <v>0</v>
      </c>
      <c r="J86" s="54">
        <f>SUM(J87)</f>
        <v>0</v>
      </c>
      <c r="K86" s="54"/>
      <c r="L86" s="54">
        <f t="shared" si="6"/>
        <v>200</v>
      </c>
      <c r="Q86" s="63"/>
    </row>
    <row r="87" spans="1:17" ht="12.75">
      <c r="A87" s="26"/>
      <c r="B87" s="26" t="s">
        <v>231</v>
      </c>
      <c r="C87" s="88">
        <v>992</v>
      </c>
      <c r="D87" s="53" t="s">
        <v>158</v>
      </c>
      <c r="E87" s="53" t="s">
        <v>170</v>
      </c>
      <c r="F87" s="53" t="s">
        <v>290</v>
      </c>
      <c r="G87" s="53" t="s">
        <v>232</v>
      </c>
      <c r="H87" s="18">
        <v>200</v>
      </c>
      <c r="I87" s="18">
        <f>SUM(J87)</f>
        <v>0</v>
      </c>
      <c r="J87" s="54">
        <v>0</v>
      </c>
      <c r="K87" s="54"/>
      <c r="L87" s="54">
        <f t="shared" si="6"/>
        <v>200</v>
      </c>
      <c r="Q87" s="63"/>
    </row>
    <row r="88" spans="1:17" ht="45" customHeight="1" hidden="1">
      <c r="A88" s="26"/>
      <c r="B88" s="26" t="s">
        <v>291</v>
      </c>
      <c r="C88" s="88">
        <v>992</v>
      </c>
      <c r="D88" s="53" t="s">
        <v>158</v>
      </c>
      <c r="E88" s="53" t="s">
        <v>170</v>
      </c>
      <c r="F88" s="53" t="s">
        <v>292</v>
      </c>
      <c r="G88" s="53"/>
      <c r="H88" s="18">
        <f aca="true" t="shared" si="7" ref="H88:K89">SUM(H89)</f>
        <v>0</v>
      </c>
      <c r="I88" s="54">
        <f t="shared" si="7"/>
        <v>0</v>
      </c>
      <c r="J88" s="54">
        <f t="shared" si="7"/>
        <v>0</v>
      </c>
      <c r="K88" s="54">
        <f t="shared" si="7"/>
        <v>0</v>
      </c>
      <c r="L88" s="54">
        <f>SUM(H88+I88)</f>
        <v>0</v>
      </c>
      <c r="Q88" s="63"/>
    </row>
    <row r="89" spans="1:17" ht="46.5" customHeight="1" hidden="1">
      <c r="A89" s="26"/>
      <c r="B89" s="26" t="s">
        <v>293</v>
      </c>
      <c r="C89" s="88">
        <v>992</v>
      </c>
      <c r="D89" s="53" t="s">
        <v>158</v>
      </c>
      <c r="E89" s="53" t="s">
        <v>170</v>
      </c>
      <c r="F89" s="53" t="s">
        <v>294</v>
      </c>
      <c r="G89" s="53"/>
      <c r="H89" s="18">
        <f t="shared" si="7"/>
        <v>0</v>
      </c>
      <c r="I89" s="54">
        <f t="shared" si="7"/>
        <v>0</v>
      </c>
      <c r="J89" s="54">
        <f t="shared" si="7"/>
        <v>0</v>
      </c>
      <c r="K89" s="54">
        <f t="shared" si="7"/>
        <v>0</v>
      </c>
      <c r="L89" s="54">
        <f>SUM(H89+I89)</f>
        <v>0</v>
      </c>
      <c r="Q89" s="63"/>
    </row>
    <row r="90" spans="1:17" ht="31.5" customHeight="1" hidden="1">
      <c r="A90" s="26"/>
      <c r="B90" s="26" t="s">
        <v>231</v>
      </c>
      <c r="C90" s="88">
        <v>992</v>
      </c>
      <c r="D90" s="53" t="s">
        <v>158</v>
      </c>
      <c r="E90" s="53" t="s">
        <v>170</v>
      </c>
      <c r="F90" s="53" t="s">
        <v>294</v>
      </c>
      <c r="G90" s="53" t="s">
        <v>232</v>
      </c>
      <c r="H90" s="18">
        <v>0</v>
      </c>
      <c r="I90" s="54">
        <f>SUM(J90)</f>
        <v>0</v>
      </c>
      <c r="J90" s="54">
        <v>0</v>
      </c>
      <c r="K90" s="54">
        <f>SUM(K103)</f>
        <v>0</v>
      </c>
      <c r="L90" s="54">
        <f>SUM(H90+I90)</f>
        <v>0</v>
      </c>
      <c r="Q90" s="63"/>
    </row>
    <row r="91" spans="1:17" ht="31.5" customHeight="1">
      <c r="A91" s="26"/>
      <c r="B91" s="26" t="s">
        <v>311</v>
      </c>
      <c r="C91" s="88">
        <v>992</v>
      </c>
      <c r="D91" s="53" t="s">
        <v>158</v>
      </c>
      <c r="E91" s="53" t="s">
        <v>170</v>
      </c>
      <c r="F91" s="53" t="s">
        <v>312</v>
      </c>
      <c r="G91" s="53"/>
      <c r="H91" s="18">
        <f aca="true" t="shared" si="8" ref="H91:K92">SUM(H92)</f>
        <v>2498.4</v>
      </c>
      <c r="I91" s="54">
        <f t="shared" si="8"/>
        <v>0</v>
      </c>
      <c r="J91" s="54">
        <f t="shared" si="8"/>
        <v>0</v>
      </c>
      <c r="K91" s="54">
        <f t="shared" si="8"/>
        <v>0</v>
      </c>
      <c r="L91" s="54">
        <f t="shared" si="6"/>
        <v>2498.4</v>
      </c>
      <c r="Q91" s="63"/>
    </row>
    <row r="92" spans="1:17" ht="33.75" customHeight="1">
      <c r="A92" s="26"/>
      <c r="B92" s="26" t="s">
        <v>260</v>
      </c>
      <c r="C92" s="88">
        <v>992</v>
      </c>
      <c r="D92" s="53" t="s">
        <v>158</v>
      </c>
      <c r="E92" s="53" t="s">
        <v>170</v>
      </c>
      <c r="F92" s="53" t="s">
        <v>313</v>
      </c>
      <c r="G92" s="53"/>
      <c r="H92" s="18">
        <f t="shared" si="8"/>
        <v>2498.4</v>
      </c>
      <c r="I92" s="54">
        <f t="shared" si="8"/>
        <v>0</v>
      </c>
      <c r="J92" s="54">
        <f t="shared" si="8"/>
        <v>0</v>
      </c>
      <c r="K92" s="54">
        <f t="shared" si="8"/>
        <v>0</v>
      </c>
      <c r="L92" s="54">
        <f t="shared" si="6"/>
        <v>2498.4</v>
      </c>
      <c r="Q92" s="63"/>
    </row>
    <row r="93" spans="1:17" ht="15.75" customHeight="1">
      <c r="A93" s="26"/>
      <c r="B93" s="56" t="s">
        <v>243</v>
      </c>
      <c r="C93" s="88">
        <v>992</v>
      </c>
      <c r="D93" s="53" t="s">
        <v>158</v>
      </c>
      <c r="E93" s="53" t="s">
        <v>170</v>
      </c>
      <c r="F93" s="88" t="s">
        <v>313</v>
      </c>
      <c r="G93" s="53" t="s">
        <v>244</v>
      </c>
      <c r="H93" s="18">
        <v>2498.4</v>
      </c>
      <c r="I93" s="54">
        <f>SUM(J93)</f>
        <v>0</v>
      </c>
      <c r="J93" s="54">
        <v>0</v>
      </c>
      <c r="K93" s="54"/>
      <c r="L93" s="54">
        <f t="shared" si="6"/>
        <v>2498.4</v>
      </c>
      <c r="Q93" s="63"/>
    </row>
    <row r="94" spans="1:17" ht="17.25" customHeight="1">
      <c r="A94" s="26"/>
      <c r="B94" s="26" t="s">
        <v>171</v>
      </c>
      <c r="C94" s="88">
        <v>992</v>
      </c>
      <c r="D94" s="53" t="s">
        <v>158</v>
      </c>
      <c r="E94" s="53" t="s">
        <v>172</v>
      </c>
      <c r="F94" s="53"/>
      <c r="G94" s="53"/>
      <c r="H94" s="18">
        <f>SUM(H95)</f>
        <v>100</v>
      </c>
      <c r="I94" s="54">
        <f>SUM(I95)</f>
        <v>0</v>
      </c>
      <c r="J94" s="54">
        <f>SUM(J95)</f>
        <v>0</v>
      </c>
      <c r="K94" s="54">
        <f>SUM(K95)</f>
        <v>0</v>
      </c>
      <c r="L94" s="54">
        <f>SUM(L95)</f>
        <v>100</v>
      </c>
      <c r="Q94" s="63"/>
    </row>
    <row r="95" spans="1:17" ht="12.75">
      <c r="A95" s="26"/>
      <c r="B95" s="26" t="s">
        <v>285</v>
      </c>
      <c r="C95" s="88">
        <v>992</v>
      </c>
      <c r="D95" s="53" t="s">
        <v>158</v>
      </c>
      <c r="E95" s="53" t="s">
        <v>172</v>
      </c>
      <c r="F95" s="53" t="s">
        <v>286</v>
      </c>
      <c r="G95" s="53"/>
      <c r="H95" s="18">
        <f aca="true" t="shared" si="9" ref="H95:L96">SUM(H97)</f>
        <v>100</v>
      </c>
      <c r="I95" s="54">
        <f t="shared" si="9"/>
        <v>0</v>
      </c>
      <c r="J95" s="54">
        <f t="shared" si="9"/>
        <v>0</v>
      </c>
      <c r="K95" s="54">
        <f t="shared" si="9"/>
        <v>0</v>
      </c>
      <c r="L95" s="54">
        <f t="shared" si="9"/>
        <v>100</v>
      </c>
      <c r="Q95" s="63"/>
    </row>
    <row r="96" spans="1:17" ht="16.5" customHeight="1">
      <c r="A96" s="26"/>
      <c r="B96" s="26" t="s">
        <v>295</v>
      </c>
      <c r="C96" s="88">
        <v>992</v>
      </c>
      <c r="D96" s="53" t="s">
        <v>158</v>
      </c>
      <c r="E96" s="53" t="s">
        <v>172</v>
      </c>
      <c r="F96" s="53" t="s">
        <v>296</v>
      </c>
      <c r="G96" s="53"/>
      <c r="H96" s="18">
        <f t="shared" si="9"/>
        <v>100</v>
      </c>
      <c r="I96" s="54">
        <f t="shared" si="9"/>
        <v>0</v>
      </c>
      <c r="J96" s="54">
        <f t="shared" si="9"/>
        <v>0</v>
      </c>
      <c r="K96" s="54">
        <f t="shared" si="9"/>
        <v>0</v>
      </c>
      <c r="L96" s="54">
        <f t="shared" si="9"/>
        <v>100</v>
      </c>
      <c r="Q96" s="63"/>
    </row>
    <row r="97" spans="1:17" ht="12.75">
      <c r="A97" s="26"/>
      <c r="B97" s="26" t="s">
        <v>297</v>
      </c>
      <c r="C97" s="88">
        <v>992</v>
      </c>
      <c r="D97" s="53" t="s">
        <v>158</v>
      </c>
      <c r="E97" s="53" t="s">
        <v>172</v>
      </c>
      <c r="F97" s="53" t="s">
        <v>298</v>
      </c>
      <c r="G97" s="53"/>
      <c r="H97" s="18">
        <f>SUM(H98)</f>
        <v>100</v>
      </c>
      <c r="I97" s="18">
        <f>SUM(I98)</f>
        <v>0</v>
      </c>
      <c r="J97" s="18">
        <f>SUM(J98)</f>
        <v>0</v>
      </c>
      <c r="K97" s="18">
        <f>SUM(K98)</f>
        <v>0</v>
      </c>
      <c r="L97" s="18">
        <f>SUM(L98)</f>
        <v>100</v>
      </c>
      <c r="Q97" s="63"/>
    </row>
    <row r="98" spans="1:17" ht="12.75">
      <c r="A98" s="26"/>
      <c r="B98" s="26" t="s">
        <v>231</v>
      </c>
      <c r="C98" s="88">
        <v>992</v>
      </c>
      <c r="D98" s="53" t="s">
        <v>158</v>
      </c>
      <c r="E98" s="53" t="s">
        <v>172</v>
      </c>
      <c r="F98" s="53" t="s">
        <v>298</v>
      </c>
      <c r="G98" s="53" t="s">
        <v>232</v>
      </c>
      <c r="H98" s="18">
        <v>100</v>
      </c>
      <c r="I98" s="54">
        <f>SUM(J98)</f>
        <v>0</v>
      </c>
      <c r="J98" s="54">
        <v>0</v>
      </c>
      <c r="K98" s="54"/>
      <c r="L98" s="54">
        <f>SUM(H98+I98)</f>
        <v>100</v>
      </c>
      <c r="Q98" s="63"/>
    </row>
    <row r="99" spans="1:17" ht="46.5" customHeight="1">
      <c r="A99" s="26"/>
      <c r="B99" s="26" t="s">
        <v>173</v>
      </c>
      <c r="C99" s="88">
        <v>992</v>
      </c>
      <c r="D99" s="53" t="s">
        <v>158</v>
      </c>
      <c r="E99" s="53" t="s">
        <v>174</v>
      </c>
      <c r="F99" s="53"/>
      <c r="G99" s="53"/>
      <c r="H99" s="18">
        <f>SUM(H100)</f>
        <v>450</v>
      </c>
      <c r="I99" s="18">
        <f>SUM(I100)</f>
        <v>500</v>
      </c>
      <c r="J99" s="18">
        <f>SUM(J100)</f>
        <v>500</v>
      </c>
      <c r="K99" s="18">
        <f>SUM(K100)</f>
        <v>0</v>
      </c>
      <c r="L99" s="18">
        <f>SUM(L100)</f>
        <v>950</v>
      </c>
      <c r="Q99" s="63"/>
    </row>
    <row r="100" spans="1:17" ht="30.75" customHeight="1">
      <c r="A100" s="26"/>
      <c r="B100" s="26" t="s">
        <v>285</v>
      </c>
      <c r="C100" s="88">
        <v>992</v>
      </c>
      <c r="D100" s="53" t="s">
        <v>158</v>
      </c>
      <c r="E100" s="53" t="s">
        <v>174</v>
      </c>
      <c r="F100" s="53" t="s">
        <v>286</v>
      </c>
      <c r="G100" s="53"/>
      <c r="H100" s="18">
        <f>SUM(H101+H104+H110+H107)</f>
        <v>450</v>
      </c>
      <c r="I100" s="18">
        <f>SUM(I101+I104+I110+I107)</f>
        <v>500</v>
      </c>
      <c r="J100" s="18">
        <f>SUM(J101+J104+J110+J107)</f>
        <v>500</v>
      </c>
      <c r="K100" s="18">
        <f>SUM(K101+K104+K110+K107)</f>
        <v>0</v>
      </c>
      <c r="L100" s="18">
        <f>SUM(L101+L104+L110+L107)</f>
        <v>950</v>
      </c>
      <c r="Q100" s="63"/>
    </row>
    <row r="101" spans="1:17" ht="12.75">
      <c r="A101" s="119"/>
      <c r="B101" s="26" t="s">
        <v>299</v>
      </c>
      <c r="C101" s="88">
        <v>992</v>
      </c>
      <c r="D101" s="53" t="s">
        <v>158</v>
      </c>
      <c r="E101" s="53" t="s">
        <v>174</v>
      </c>
      <c r="F101" s="53" t="s">
        <v>300</v>
      </c>
      <c r="G101" s="53"/>
      <c r="H101" s="18">
        <f>SUM(H102)</f>
        <v>50</v>
      </c>
      <c r="I101" s="18">
        <f>SUM(I102)</f>
        <v>0</v>
      </c>
      <c r="J101" s="18">
        <f>SUM(J102)</f>
        <v>0</v>
      </c>
      <c r="K101" s="18">
        <f>SUM(K102)</f>
        <v>0</v>
      </c>
      <c r="L101" s="18">
        <f>SUM(L102)</f>
        <v>50</v>
      </c>
      <c r="Q101" s="63"/>
    </row>
    <row r="102" spans="1:17" ht="12.75">
      <c r="A102" s="119"/>
      <c r="B102" s="26" t="s">
        <v>301</v>
      </c>
      <c r="C102" s="88">
        <v>992</v>
      </c>
      <c r="D102" s="53" t="s">
        <v>158</v>
      </c>
      <c r="E102" s="53" t="s">
        <v>174</v>
      </c>
      <c r="F102" s="53" t="s">
        <v>302</v>
      </c>
      <c r="G102" s="53"/>
      <c r="H102" s="18">
        <f>SUM(H103)</f>
        <v>50</v>
      </c>
      <c r="I102" s="54">
        <f>SUM(J102+K102)</f>
        <v>0</v>
      </c>
      <c r="J102" s="54">
        <f>SUM(J103)</f>
        <v>0</v>
      </c>
      <c r="K102" s="54"/>
      <c r="L102" s="54">
        <f>SUM(H102+I102)</f>
        <v>50</v>
      </c>
      <c r="Q102" s="63"/>
    </row>
    <row r="103" spans="1:17" ht="31.5" customHeight="1">
      <c r="A103" s="119"/>
      <c r="B103" s="26" t="s">
        <v>231</v>
      </c>
      <c r="C103" s="88">
        <v>992</v>
      </c>
      <c r="D103" s="53" t="s">
        <v>158</v>
      </c>
      <c r="E103" s="53" t="s">
        <v>174</v>
      </c>
      <c r="F103" s="53" t="s">
        <v>302</v>
      </c>
      <c r="G103" s="53" t="s">
        <v>232</v>
      </c>
      <c r="H103" s="18">
        <v>50</v>
      </c>
      <c r="I103" s="54">
        <f>SUM(J103+K103)</f>
        <v>0</v>
      </c>
      <c r="J103" s="54">
        <v>0</v>
      </c>
      <c r="K103" s="54"/>
      <c r="L103" s="54">
        <f>SUM(H103+I103)</f>
        <v>50</v>
      </c>
      <c r="Q103" s="63"/>
    </row>
    <row r="104" spans="1:17" ht="30.75" customHeight="1">
      <c r="A104" s="119"/>
      <c r="B104" s="26" t="s">
        <v>505</v>
      </c>
      <c r="C104" s="88">
        <v>992</v>
      </c>
      <c r="D104" s="53" t="s">
        <v>158</v>
      </c>
      <c r="E104" s="53" t="s">
        <v>174</v>
      </c>
      <c r="F104" s="53" t="s">
        <v>304</v>
      </c>
      <c r="G104" s="53"/>
      <c r="H104" s="18">
        <f>SUM(H105)</f>
        <v>100</v>
      </c>
      <c r="I104" s="18">
        <f>SUM(I105)</f>
        <v>0</v>
      </c>
      <c r="J104" s="18">
        <f>SUM(J105)</f>
        <v>0</v>
      </c>
      <c r="K104" s="18">
        <f>SUM(K105)</f>
        <v>0</v>
      </c>
      <c r="L104" s="18">
        <f>SUM(L105)</f>
        <v>100</v>
      </c>
      <c r="Q104" s="63"/>
    </row>
    <row r="105" spans="1:17" ht="12.75">
      <c r="A105" s="119"/>
      <c r="B105" s="26" t="s">
        <v>305</v>
      </c>
      <c r="C105" s="88">
        <v>992</v>
      </c>
      <c r="D105" s="53" t="s">
        <v>158</v>
      </c>
      <c r="E105" s="53" t="s">
        <v>174</v>
      </c>
      <c r="F105" s="53" t="s">
        <v>306</v>
      </c>
      <c r="G105" s="53"/>
      <c r="H105" s="18">
        <f>SUM(H106)</f>
        <v>100</v>
      </c>
      <c r="I105" s="54">
        <f>SUM(J105+K105)</f>
        <v>0</v>
      </c>
      <c r="J105" s="54">
        <f>SUM(J106)</f>
        <v>0</v>
      </c>
      <c r="K105" s="54"/>
      <c r="L105" s="54">
        <f>SUM(H105+I105)</f>
        <v>100</v>
      </c>
      <c r="Q105" s="63"/>
    </row>
    <row r="106" spans="1:17" ht="12.75">
      <c r="A106" s="119"/>
      <c r="B106" s="26" t="s">
        <v>231</v>
      </c>
      <c r="C106" s="88">
        <v>992</v>
      </c>
      <c r="D106" s="53" t="s">
        <v>158</v>
      </c>
      <c r="E106" s="53" t="s">
        <v>174</v>
      </c>
      <c r="F106" s="53" t="s">
        <v>306</v>
      </c>
      <c r="G106" s="53" t="s">
        <v>232</v>
      </c>
      <c r="H106" s="18">
        <v>100</v>
      </c>
      <c r="I106" s="54">
        <f>SUM(J106+K106)</f>
        <v>0</v>
      </c>
      <c r="J106" s="54">
        <v>0</v>
      </c>
      <c r="K106" s="54"/>
      <c r="L106" s="54">
        <f>SUM(H106+I106)</f>
        <v>100</v>
      </c>
      <c r="Q106" s="63"/>
    </row>
    <row r="107" spans="1:17" ht="16.5" customHeight="1">
      <c r="A107" s="119"/>
      <c r="B107" s="26" t="s">
        <v>314</v>
      </c>
      <c r="C107" s="88">
        <v>992</v>
      </c>
      <c r="D107" s="53" t="s">
        <v>158</v>
      </c>
      <c r="E107" s="53" t="s">
        <v>174</v>
      </c>
      <c r="F107" s="53" t="s">
        <v>315</v>
      </c>
      <c r="G107" s="53"/>
      <c r="H107" s="18">
        <f>SUM(H109)</f>
        <v>0</v>
      </c>
      <c r="I107" s="54">
        <f>SUM(J107+K107)</f>
        <v>500</v>
      </c>
      <c r="J107" s="54">
        <f>SUM(J109)</f>
        <v>500</v>
      </c>
      <c r="K107" s="54"/>
      <c r="L107" s="54">
        <f>SUM(H107+I107)</f>
        <v>500</v>
      </c>
      <c r="Q107" s="63"/>
    </row>
    <row r="108" spans="1:17" ht="30.75" customHeight="1">
      <c r="A108" s="119"/>
      <c r="B108" s="26" t="s">
        <v>316</v>
      </c>
      <c r="C108" s="88">
        <v>992</v>
      </c>
      <c r="D108" s="53" t="s">
        <v>158</v>
      </c>
      <c r="E108" s="53" t="s">
        <v>174</v>
      </c>
      <c r="F108" s="53" t="s">
        <v>317</v>
      </c>
      <c r="G108" s="53"/>
      <c r="H108" s="18">
        <f>SUM(H109)</f>
        <v>0</v>
      </c>
      <c r="I108" s="18">
        <f>SUM(I109)</f>
        <v>500</v>
      </c>
      <c r="J108" s="18">
        <f>SUM(J109)</f>
        <v>500</v>
      </c>
      <c r="K108" s="18">
        <f>SUM(K109)</f>
        <v>0</v>
      </c>
      <c r="L108" s="18">
        <f>SUM(L109)</f>
        <v>500</v>
      </c>
      <c r="Q108" s="63"/>
    </row>
    <row r="109" spans="1:17" ht="12.75">
      <c r="A109" s="119"/>
      <c r="B109" s="26" t="s">
        <v>231</v>
      </c>
      <c r="C109" s="88">
        <v>992</v>
      </c>
      <c r="D109" s="53" t="s">
        <v>158</v>
      </c>
      <c r="E109" s="53" t="s">
        <v>174</v>
      </c>
      <c r="F109" s="53" t="s">
        <v>317</v>
      </c>
      <c r="G109" s="53" t="s">
        <v>232</v>
      </c>
      <c r="H109" s="18">
        <v>0</v>
      </c>
      <c r="I109" s="54">
        <f>SUM(J109+K109)</f>
        <v>500</v>
      </c>
      <c r="J109" s="54">
        <v>500</v>
      </c>
      <c r="K109" s="54"/>
      <c r="L109" s="54">
        <f>SUM(H109+I109)</f>
        <v>500</v>
      </c>
      <c r="Q109" s="63"/>
    </row>
    <row r="110" spans="1:17" ht="29.25" customHeight="1">
      <c r="A110" s="119"/>
      <c r="B110" s="26" t="s">
        <v>506</v>
      </c>
      <c r="C110" s="88">
        <v>992</v>
      </c>
      <c r="D110" s="53" t="s">
        <v>158</v>
      </c>
      <c r="E110" s="53" t="s">
        <v>174</v>
      </c>
      <c r="F110" s="53" t="s">
        <v>507</v>
      </c>
      <c r="G110" s="53"/>
      <c r="H110" s="18">
        <f>SUM(H111)</f>
        <v>300</v>
      </c>
      <c r="I110" s="54">
        <f>SUM(J110+K110)</f>
        <v>0</v>
      </c>
      <c r="J110" s="54">
        <f>SUM(J111)</f>
        <v>0</v>
      </c>
      <c r="K110" s="54"/>
      <c r="L110" s="54">
        <f>SUM(H110+I110)</f>
        <v>300</v>
      </c>
      <c r="Q110" s="63"/>
    </row>
    <row r="111" spans="1:17" ht="12.75">
      <c r="A111" s="119"/>
      <c r="B111" s="26" t="s">
        <v>309</v>
      </c>
      <c r="C111" s="88">
        <v>992</v>
      </c>
      <c r="D111" s="53" t="s">
        <v>158</v>
      </c>
      <c r="E111" s="53" t="s">
        <v>174</v>
      </c>
      <c r="F111" s="53" t="s">
        <v>310</v>
      </c>
      <c r="G111" s="53"/>
      <c r="H111" s="18">
        <f>SUM(H112)</f>
        <v>300</v>
      </c>
      <c r="I111" s="54">
        <f>SUM(J111+K111)</f>
        <v>0</v>
      </c>
      <c r="J111" s="54"/>
      <c r="K111" s="54"/>
      <c r="L111" s="54">
        <f>SUM(H111+I111)</f>
        <v>300</v>
      </c>
      <c r="Q111" s="63"/>
    </row>
    <row r="112" spans="1:17" ht="12.75">
      <c r="A112" s="119"/>
      <c r="B112" s="26" t="s">
        <v>231</v>
      </c>
      <c r="C112" s="88">
        <v>992</v>
      </c>
      <c r="D112" s="53" t="s">
        <v>158</v>
      </c>
      <c r="E112" s="53" t="s">
        <v>174</v>
      </c>
      <c r="F112" s="53" t="s">
        <v>310</v>
      </c>
      <c r="G112" s="53" t="s">
        <v>232</v>
      </c>
      <c r="H112" s="18">
        <v>300</v>
      </c>
      <c r="I112" s="54">
        <f>SUM(J112+K112)</f>
        <v>0</v>
      </c>
      <c r="J112" s="54">
        <v>0</v>
      </c>
      <c r="K112" s="54"/>
      <c r="L112" s="54">
        <f>SUM(H112+I112)</f>
        <v>300</v>
      </c>
      <c r="Q112" s="63"/>
    </row>
    <row r="113" spans="1:17" ht="17.25" customHeight="1">
      <c r="A113" s="12" t="s">
        <v>178</v>
      </c>
      <c r="B113" s="12" t="s">
        <v>175</v>
      </c>
      <c r="C113" s="46">
        <v>992</v>
      </c>
      <c r="D113" s="50" t="s">
        <v>160</v>
      </c>
      <c r="E113" s="53"/>
      <c r="F113" s="50"/>
      <c r="G113" s="53"/>
      <c r="H113" s="13">
        <f>SUM(H119+H133+H114)</f>
        <v>28180.4</v>
      </c>
      <c r="I113" s="13">
        <f>SUM(I119+I133+I114)</f>
        <v>21397</v>
      </c>
      <c r="J113" s="13">
        <f>SUM(J119+J133+J114)</f>
        <v>-1357.5</v>
      </c>
      <c r="K113" s="13">
        <f>SUM(K119+K133+K114)</f>
        <v>22754.5</v>
      </c>
      <c r="L113" s="13">
        <f>SUM(L119+L133+L114)</f>
        <v>49577.4</v>
      </c>
      <c r="Q113" s="63"/>
    </row>
    <row r="114" spans="1:17" ht="15.75" customHeight="1">
      <c r="A114" s="12"/>
      <c r="B114" s="26" t="s">
        <v>179</v>
      </c>
      <c r="C114" s="88">
        <v>992</v>
      </c>
      <c r="D114" s="53" t="s">
        <v>160</v>
      </c>
      <c r="E114" s="53" t="s">
        <v>180</v>
      </c>
      <c r="F114" s="53"/>
      <c r="G114" s="53"/>
      <c r="H114" s="18">
        <f>SUM(H115)</f>
        <v>1000</v>
      </c>
      <c r="I114" s="18">
        <f>SUM(I115)</f>
        <v>0</v>
      </c>
      <c r="J114" s="18">
        <f>SUM(J115)</f>
        <v>0</v>
      </c>
      <c r="K114" s="18">
        <f>SUM(K115)</f>
        <v>0</v>
      </c>
      <c r="L114" s="18">
        <f>SUM(L115)</f>
        <v>1000</v>
      </c>
      <c r="Q114" s="63"/>
    </row>
    <row r="115" spans="1:17" ht="12.75">
      <c r="A115" s="12"/>
      <c r="B115" s="26" t="s">
        <v>335</v>
      </c>
      <c r="C115" s="88">
        <v>992</v>
      </c>
      <c r="D115" s="53" t="s">
        <v>160</v>
      </c>
      <c r="E115" s="53" t="s">
        <v>180</v>
      </c>
      <c r="F115" s="53" t="s">
        <v>336</v>
      </c>
      <c r="G115" s="53"/>
      <c r="H115" s="18">
        <f>SUM(H116)</f>
        <v>1000</v>
      </c>
      <c r="I115" s="18">
        <f aca="true" t="shared" si="10" ref="I115:L116">SUM(I116)</f>
        <v>0</v>
      </c>
      <c r="J115" s="18">
        <f t="shared" si="10"/>
        <v>0</v>
      </c>
      <c r="K115" s="18">
        <f t="shared" si="10"/>
        <v>0</v>
      </c>
      <c r="L115" s="18">
        <f t="shared" si="10"/>
        <v>1000</v>
      </c>
      <c r="Q115" s="63"/>
    </row>
    <row r="116" spans="1:17" ht="12.75">
      <c r="A116" s="12"/>
      <c r="B116" s="26" t="s">
        <v>337</v>
      </c>
      <c r="C116" s="88">
        <v>992</v>
      </c>
      <c r="D116" s="53" t="s">
        <v>160</v>
      </c>
      <c r="E116" s="53" t="s">
        <v>180</v>
      </c>
      <c r="F116" s="53" t="s">
        <v>338</v>
      </c>
      <c r="G116" s="53"/>
      <c r="H116" s="18">
        <f>SUM(H117)</f>
        <v>1000</v>
      </c>
      <c r="I116" s="18">
        <f t="shared" si="10"/>
        <v>0</v>
      </c>
      <c r="J116" s="18">
        <f t="shared" si="10"/>
        <v>0</v>
      </c>
      <c r="K116" s="18">
        <f t="shared" si="10"/>
        <v>0</v>
      </c>
      <c r="L116" s="18">
        <f t="shared" si="10"/>
        <v>1000</v>
      </c>
      <c r="Q116" s="63"/>
    </row>
    <row r="117" spans="1:17" ht="12.75">
      <c r="A117" s="12"/>
      <c r="B117" s="26" t="s">
        <v>339</v>
      </c>
      <c r="C117" s="88">
        <v>992</v>
      </c>
      <c r="D117" s="53" t="s">
        <v>160</v>
      </c>
      <c r="E117" s="53" t="s">
        <v>180</v>
      </c>
      <c r="F117" s="53" t="s">
        <v>340</v>
      </c>
      <c r="G117" s="53"/>
      <c r="H117" s="18">
        <f>SUM(H118)</f>
        <v>1000</v>
      </c>
      <c r="I117" s="18">
        <f>SUM(I118)</f>
        <v>0</v>
      </c>
      <c r="J117" s="18">
        <f>SUM(J118)</f>
        <v>0</v>
      </c>
      <c r="K117" s="18">
        <f>SUM(K118)</f>
        <v>0</v>
      </c>
      <c r="L117" s="54">
        <f>SUM(H117+I117)</f>
        <v>1000</v>
      </c>
      <c r="Q117" s="63"/>
    </row>
    <row r="118" spans="1:17" ht="12.75">
      <c r="A118" s="12"/>
      <c r="B118" s="26" t="s">
        <v>231</v>
      </c>
      <c r="C118" s="88">
        <v>992</v>
      </c>
      <c r="D118" s="53" t="s">
        <v>160</v>
      </c>
      <c r="E118" s="53" t="s">
        <v>180</v>
      </c>
      <c r="F118" s="53" t="s">
        <v>340</v>
      </c>
      <c r="G118" s="53" t="s">
        <v>232</v>
      </c>
      <c r="H118" s="18">
        <v>1000</v>
      </c>
      <c r="I118" s="54">
        <f>SUM(J118+K118)</f>
        <v>0</v>
      </c>
      <c r="J118" s="54">
        <v>0</v>
      </c>
      <c r="K118" s="54">
        <v>0</v>
      </c>
      <c r="L118" s="54">
        <f>SUM(H118+I118)</f>
        <v>1000</v>
      </c>
      <c r="P118" s="63"/>
      <c r="Q118" s="63"/>
    </row>
    <row r="119" spans="1:17" ht="15" customHeight="1">
      <c r="A119" s="12"/>
      <c r="B119" s="26" t="s">
        <v>181</v>
      </c>
      <c r="C119" s="88">
        <v>992</v>
      </c>
      <c r="D119" s="53" t="s">
        <v>160</v>
      </c>
      <c r="E119" s="53" t="s">
        <v>170</v>
      </c>
      <c r="F119" s="50"/>
      <c r="G119" s="53"/>
      <c r="H119" s="18">
        <f>SUM(H120)</f>
        <v>26135.5</v>
      </c>
      <c r="I119" s="18">
        <f>SUM(I120)</f>
        <v>21297</v>
      </c>
      <c r="J119" s="18">
        <f>SUM(J120)</f>
        <v>-1457.5</v>
      </c>
      <c r="K119" s="18">
        <f>SUM(K120)</f>
        <v>22754.5</v>
      </c>
      <c r="L119" s="18">
        <f>SUM(L120)</f>
        <v>47432.5</v>
      </c>
      <c r="Q119" s="63"/>
    </row>
    <row r="120" spans="1:17" ht="30.75" customHeight="1">
      <c r="A120" s="12"/>
      <c r="B120" s="26" t="s">
        <v>508</v>
      </c>
      <c r="C120" s="88">
        <v>992</v>
      </c>
      <c r="D120" s="53" t="s">
        <v>160</v>
      </c>
      <c r="E120" s="53" t="s">
        <v>170</v>
      </c>
      <c r="F120" s="53" t="s">
        <v>319</v>
      </c>
      <c r="G120" s="53"/>
      <c r="H120" s="18">
        <f>SUM(H121+H130)</f>
        <v>26135.5</v>
      </c>
      <c r="I120" s="18">
        <f>SUM(I121)</f>
        <v>21297</v>
      </c>
      <c r="J120" s="18">
        <f>SUM(J121+J130)</f>
        <v>-1457.5</v>
      </c>
      <c r="K120" s="18">
        <f>SUM(K121+K130)</f>
        <v>22754.5</v>
      </c>
      <c r="L120" s="18">
        <f aca="true" t="shared" si="11" ref="L120:L125">SUM(H120+I120)</f>
        <v>47432.5</v>
      </c>
      <c r="Q120" s="63"/>
    </row>
    <row r="121" spans="1:17" ht="12.75">
      <c r="A121" s="12"/>
      <c r="B121" s="26" t="s">
        <v>320</v>
      </c>
      <c r="C121" s="88">
        <v>992</v>
      </c>
      <c r="D121" s="53" t="s">
        <v>160</v>
      </c>
      <c r="E121" s="53" t="s">
        <v>170</v>
      </c>
      <c r="F121" s="53" t="s">
        <v>321</v>
      </c>
      <c r="G121" s="53"/>
      <c r="H121" s="18">
        <f>SUM(H122+H124+H126+H128)</f>
        <v>20865.5</v>
      </c>
      <c r="I121" s="18">
        <f>SUM(I122+I124+I126+I128)</f>
        <v>21297</v>
      </c>
      <c r="J121" s="18">
        <f>SUM(J122+J124+J126+J128)</f>
        <v>-1457.5</v>
      </c>
      <c r="K121" s="18">
        <f>SUM(K122+K124+K126+K128)</f>
        <v>22754.5</v>
      </c>
      <c r="L121" s="18">
        <f>SUM(L122+L124+L126+L128)</f>
        <v>42162.5</v>
      </c>
      <c r="Q121" s="63"/>
    </row>
    <row r="122" spans="1:17" ht="12.75">
      <c r="A122" s="12"/>
      <c r="B122" s="26" t="s">
        <v>260</v>
      </c>
      <c r="C122" s="88">
        <v>992</v>
      </c>
      <c r="D122" s="53" t="s">
        <v>160</v>
      </c>
      <c r="E122" s="53" t="s">
        <v>170</v>
      </c>
      <c r="F122" s="53" t="s">
        <v>322</v>
      </c>
      <c r="G122" s="53"/>
      <c r="H122" s="18">
        <f>SUM(H123)</f>
        <v>4000</v>
      </c>
      <c r="I122" s="18">
        <f>SUM(I123)</f>
        <v>0</v>
      </c>
      <c r="J122" s="18">
        <f>SUM(J123)</f>
        <v>0</v>
      </c>
      <c r="K122" s="18">
        <f>SUM(K123)</f>
        <v>0</v>
      </c>
      <c r="L122" s="18">
        <f t="shared" si="11"/>
        <v>4000</v>
      </c>
      <c r="Q122" s="63"/>
    </row>
    <row r="123" spans="1:17" ht="48.75" customHeight="1">
      <c r="A123" s="12"/>
      <c r="B123" s="56" t="s">
        <v>323</v>
      </c>
      <c r="C123" s="88">
        <v>992</v>
      </c>
      <c r="D123" s="53" t="s">
        <v>160</v>
      </c>
      <c r="E123" s="53" t="s">
        <v>170</v>
      </c>
      <c r="F123" s="53" t="s">
        <v>322</v>
      </c>
      <c r="G123" s="53" t="s">
        <v>324</v>
      </c>
      <c r="H123" s="18">
        <v>4000</v>
      </c>
      <c r="I123" s="54">
        <f>SUM(J123+K123)</f>
        <v>0</v>
      </c>
      <c r="J123" s="54">
        <v>0</v>
      </c>
      <c r="K123" s="54">
        <v>0</v>
      </c>
      <c r="L123" s="54">
        <f t="shared" si="11"/>
        <v>4000</v>
      </c>
      <c r="Q123" s="63"/>
    </row>
    <row r="124" spans="1:17" ht="12.75">
      <c r="A124" s="12"/>
      <c r="B124" s="26" t="s">
        <v>325</v>
      </c>
      <c r="C124" s="88">
        <v>992</v>
      </c>
      <c r="D124" s="53" t="s">
        <v>160</v>
      </c>
      <c r="E124" s="53" t="s">
        <v>170</v>
      </c>
      <c r="F124" s="53" t="s">
        <v>326</v>
      </c>
      <c r="G124" s="53"/>
      <c r="H124" s="18">
        <f>SUM(H125)</f>
        <v>16865.5</v>
      </c>
      <c r="I124" s="18">
        <f>SUM(I125)</f>
        <v>-4207.5</v>
      </c>
      <c r="J124" s="18">
        <f>SUM(J125)</f>
        <v>-4207.5</v>
      </c>
      <c r="K124" s="18">
        <f>SUM(K125)</f>
        <v>0</v>
      </c>
      <c r="L124" s="54">
        <f t="shared" si="11"/>
        <v>12658</v>
      </c>
      <c r="Q124" s="63"/>
    </row>
    <row r="125" spans="1:17" ht="12.75">
      <c r="A125" s="12"/>
      <c r="B125" s="26" t="s">
        <v>231</v>
      </c>
      <c r="C125" s="88">
        <v>992</v>
      </c>
      <c r="D125" s="53" t="s">
        <v>160</v>
      </c>
      <c r="E125" s="53" t="s">
        <v>170</v>
      </c>
      <c r="F125" s="53" t="s">
        <v>326</v>
      </c>
      <c r="G125" s="53" t="s">
        <v>232</v>
      </c>
      <c r="H125" s="18">
        <v>16865.5</v>
      </c>
      <c r="I125" s="54">
        <f>SUM(J125+K125)</f>
        <v>-4207.5</v>
      </c>
      <c r="J125" s="54">
        <v>-4207.5</v>
      </c>
      <c r="K125" s="54">
        <v>0</v>
      </c>
      <c r="L125" s="54">
        <f t="shared" si="11"/>
        <v>12658</v>
      </c>
      <c r="Q125" s="63"/>
    </row>
    <row r="126" spans="1:17" ht="31.5" customHeight="1">
      <c r="A126" s="12"/>
      <c r="B126" s="26" t="s">
        <v>327</v>
      </c>
      <c r="C126" s="88">
        <v>992</v>
      </c>
      <c r="D126" s="53" t="s">
        <v>160</v>
      </c>
      <c r="E126" s="53" t="s">
        <v>170</v>
      </c>
      <c r="F126" s="53" t="s">
        <v>328</v>
      </c>
      <c r="G126" s="53"/>
      <c r="H126" s="18">
        <f>SUM(H127)</f>
        <v>0</v>
      </c>
      <c r="I126" s="18">
        <f>SUM(I127)</f>
        <v>22754.5</v>
      </c>
      <c r="J126" s="18">
        <f>SUM(J127)</f>
        <v>0</v>
      </c>
      <c r="K126" s="18">
        <f>SUM(K127)</f>
        <v>22754.5</v>
      </c>
      <c r="L126" s="54">
        <f>SUM(H126+I126)</f>
        <v>22754.5</v>
      </c>
      <c r="Q126" s="63"/>
    </row>
    <row r="127" spans="1:17" ht="12.75">
      <c r="A127" s="12"/>
      <c r="B127" s="26" t="s">
        <v>231</v>
      </c>
      <c r="C127" s="88">
        <v>992</v>
      </c>
      <c r="D127" s="53" t="s">
        <v>160</v>
      </c>
      <c r="E127" s="53" t="s">
        <v>170</v>
      </c>
      <c r="F127" s="53" t="s">
        <v>328</v>
      </c>
      <c r="G127" s="53" t="s">
        <v>232</v>
      </c>
      <c r="H127" s="18">
        <v>0</v>
      </c>
      <c r="I127" s="54">
        <f>SUM(J127+K127)</f>
        <v>22754.5</v>
      </c>
      <c r="J127" s="54">
        <v>0</v>
      </c>
      <c r="K127" s="54">
        <v>22754.5</v>
      </c>
      <c r="L127" s="54">
        <f>SUM(H127+I127)</f>
        <v>22754.5</v>
      </c>
      <c r="Q127" s="63"/>
    </row>
    <row r="128" spans="1:17" ht="12.75">
      <c r="A128" s="12"/>
      <c r="B128" s="26" t="s">
        <v>329</v>
      </c>
      <c r="C128" s="88">
        <v>992</v>
      </c>
      <c r="D128" s="53" t="s">
        <v>160</v>
      </c>
      <c r="E128" s="53" t="s">
        <v>170</v>
      </c>
      <c r="F128" s="53" t="s">
        <v>330</v>
      </c>
      <c r="G128" s="53"/>
      <c r="H128" s="18">
        <f>SUM(H129)</f>
        <v>0</v>
      </c>
      <c r="I128" s="18">
        <f>SUM(I129)</f>
        <v>2750</v>
      </c>
      <c r="J128" s="18">
        <f>SUM(J129)</f>
        <v>2750</v>
      </c>
      <c r="K128" s="18">
        <f>SUM(K129)</f>
        <v>0</v>
      </c>
      <c r="L128" s="54">
        <f>SUM(H128+I128)</f>
        <v>2750</v>
      </c>
      <c r="Q128" s="63"/>
    </row>
    <row r="129" spans="1:17" ht="12.75">
      <c r="A129" s="12"/>
      <c r="B129" s="26" t="s">
        <v>231</v>
      </c>
      <c r="C129" s="88">
        <v>992</v>
      </c>
      <c r="D129" s="53" t="s">
        <v>160</v>
      </c>
      <c r="E129" s="53" t="s">
        <v>170</v>
      </c>
      <c r="F129" s="53" t="s">
        <v>330</v>
      </c>
      <c r="G129" s="53" t="s">
        <v>232</v>
      </c>
      <c r="H129" s="18">
        <v>0</v>
      </c>
      <c r="I129" s="54">
        <f>SUM(J129+K129)</f>
        <v>2750</v>
      </c>
      <c r="J129" s="54">
        <v>2750</v>
      </c>
      <c r="K129" s="54">
        <v>0</v>
      </c>
      <c r="L129" s="54">
        <f>SUM(H129+I129)</f>
        <v>2750</v>
      </c>
      <c r="Q129" s="63"/>
    </row>
    <row r="130" spans="1:17" ht="30" customHeight="1">
      <c r="A130" s="12"/>
      <c r="B130" s="26" t="s">
        <v>331</v>
      </c>
      <c r="C130" s="88">
        <v>992</v>
      </c>
      <c r="D130" s="53" t="s">
        <v>160</v>
      </c>
      <c r="E130" s="53" t="s">
        <v>170</v>
      </c>
      <c r="F130" s="53" t="s">
        <v>332</v>
      </c>
      <c r="G130" s="53"/>
      <c r="H130" s="18">
        <f>SUM(H131)</f>
        <v>5270</v>
      </c>
      <c r="I130" s="18">
        <f>SUM(I131)</f>
        <v>0</v>
      </c>
      <c r="J130" s="18">
        <f>SUM(J131)</f>
        <v>0</v>
      </c>
      <c r="K130" s="18">
        <f>SUM(K131)</f>
        <v>0</v>
      </c>
      <c r="L130" s="18">
        <f>SUM(L131)</f>
        <v>5270</v>
      </c>
      <c r="Q130" s="63"/>
    </row>
    <row r="131" spans="1:17" ht="12.75">
      <c r="A131" s="12"/>
      <c r="B131" s="26" t="s">
        <v>333</v>
      </c>
      <c r="C131" s="88">
        <v>992</v>
      </c>
      <c r="D131" s="53" t="s">
        <v>160</v>
      </c>
      <c r="E131" s="53" t="s">
        <v>170</v>
      </c>
      <c r="F131" s="53" t="s">
        <v>334</v>
      </c>
      <c r="G131" s="53"/>
      <c r="H131" s="18">
        <f>SUM(H132)</f>
        <v>5270</v>
      </c>
      <c r="I131" s="18">
        <f>SUM(I132)</f>
        <v>0</v>
      </c>
      <c r="J131" s="18">
        <f>SUM(J132)</f>
        <v>0</v>
      </c>
      <c r="K131" s="18">
        <f>SUM(K132)</f>
        <v>0</v>
      </c>
      <c r="L131" s="54">
        <f>SUM(H131+I131)</f>
        <v>5270</v>
      </c>
      <c r="Q131" s="63"/>
    </row>
    <row r="132" spans="1:17" ht="12.75">
      <c r="A132" s="12"/>
      <c r="B132" s="26" t="s">
        <v>231</v>
      </c>
      <c r="C132" s="88">
        <v>992</v>
      </c>
      <c r="D132" s="53" t="s">
        <v>160</v>
      </c>
      <c r="E132" s="53" t="s">
        <v>170</v>
      </c>
      <c r="F132" s="53" t="s">
        <v>334</v>
      </c>
      <c r="G132" s="53" t="s">
        <v>232</v>
      </c>
      <c r="H132" s="18">
        <v>5270</v>
      </c>
      <c r="I132" s="54">
        <f>SUM(J132+K132)</f>
        <v>0</v>
      </c>
      <c r="J132" s="54">
        <v>0</v>
      </c>
      <c r="K132" s="54">
        <v>0</v>
      </c>
      <c r="L132" s="54">
        <f>SUM(H132+I132)</f>
        <v>5270</v>
      </c>
      <c r="Q132" s="63"/>
    </row>
    <row r="133" spans="1:17" ht="30.75" customHeight="1">
      <c r="A133" s="119"/>
      <c r="B133" s="26" t="s">
        <v>176</v>
      </c>
      <c r="C133" s="88">
        <v>992</v>
      </c>
      <c r="D133" s="53" t="s">
        <v>160</v>
      </c>
      <c r="E133" s="53" t="s">
        <v>177</v>
      </c>
      <c r="F133" s="53"/>
      <c r="G133" s="53"/>
      <c r="H133" s="18">
        <f>SUM(H134+H141)</f>
        <v>1044.9</v>
      </c>
      <c r="I133" s="18">
        <f>SUM(I134+I141)</f>
        <v>100</v>
      </c>
      <c r="J133" s="18">
        <f>SUM(J134+J141)</f>
        <v>100</v>
      </c>
      <c r="K133" s="18">
        <f>SUM(K134+K141)</f>
        <v>0</v>
      </c>
      <c r="L133" s="18">
        <f>SUM(H133+I133)</f>
        <v>1144.9</v>
      </c>
      <c r="P133" s="63"/>
      <c r="Q133" s="63"/>
    </row>
    <row r="134" spans="1:17" ht="48.75" customHeight="1">
      <c r="A134" s="119"/>
      <c r="B134" s="120" t="s">
        <v>509</v>
      </c>
      <c r="C134" s="88">
        <v>992</v>
      </c>
      <c r="D134" s="53" t="s">
        <v>160</v>
      </c>
      <c r="E134" s="53" t="s">
        <v>177</v>
      </c>
      <c r="F134" s="53" t="s">
        <v>342</v>
      </c>
      <c r="G134" s="53"/>
      <c r="H134" s="18">
        <f>SUM(H135)</f>
        <v>80</v>
      </c>
      <c r="I134" s="18">
        <f>SUM(I135)</f>
        <v>0</v>
      </c>
      <c r="J134" s="18">
        <f>SUM(J135)</f>
        <v>0</v>
      </c>
      <c r="K134" s="18">
        <f>SUM(K135)</f>
        <v>0</v>
      </c>
      <c r="L134" s="18">
        <f>SUM(L135)</f>
        <v>80</v>
      </c>
      <c r="P134" s="63"/>
      <c r="Q134" s="63"/>
    </row>
    <row r="135" spans="1:17" ht="49.5" customHeight="1">
      <c r="A135" s="119"/>
      <c r="B135" s="26" t="s">
        <v>343</v>
      </c>
      <c r="C135" s="88">
        <v>992</v>
      </c>
      <c r="D135" s="53" t="s">
        <v>160</v>
      </c>
      <c r="E135" s="53" t="s">
        <v>177</v>
      </c>
      <c r="F135" s="53" t="s">
        <v>344</v>
      </c>
      <c r="G135" s="53"/>
      <c r="H135" s="96">
        <f>SUM(H136+H139)</f>
        <v>80</v>
      </c>
      <c r="I135" s="97">
        <f>SUM(I136+I139)</f>
        <v>0</v>
      </c>
      <c r="J135" s="97">
        <f>SUM(J136+J139)</f>
        <v>0</v>
      </c>
      <c r="K135" s="97">
        <f>SUM(K136+K139)</f>
        <v>0</v>
      </c>
      <c r="L135" s="97">
        <f>SUM(L136+L139)</f>
        <v>80</v>
      </c>
      <c r="Q135" s="63"/>
    </row>
    <row r="136" spans="1:17" ht="12.75">
      <c r="A136" s="119"/>
      <c r="B136" s="95" t="s">
        <v>345</v>
      </c>
      <c r="C136" s="88">
        <v>992</v>
      </c>
      <c r="D136" s="53" t="s">
        <v>160</v>
      </c>
      <c r="E136" s="53" t="s">
        <v>177</v>
      </c>
      <c r="F136" s="53" t="s">
        <v>347</v>
      </c>
      <c r="G136" s="53"/>
      <c r="H136" s="96">
        <f>SUM(H137)</f>
        <v>50</v>
      </c>
      <c r="I136" s="97">
        <f>SUM(I137)</f>
        <v>0</v>
      </c>
      <c r="J136" s="97">
        <f>SUM(J137)</f>
        <v>0</v>
      </c>
      <c r="K136" s="97">
        <f>SUM(K137)</f>
        <v>0</v>
      </c>
      <c r="L136" s="97">
        <f>SUM(L137)</f>
        <v>50</v>
      </c>
      <c r="Q136" s="63"/>
    </row>
    <row r="137" spans="1:17" ht="12.75">
      <c r="A137" s="119"/>
      <c r="B137" s="26" t="s">
        <v>231</v>
      </c>
      <c r="C137" s="88">
        <v>992</v>
      </c>
      <c r="D137" s="53" t="s">
        <v>160</v>
      </c>
      <c r="E137" s="53" t="s">
        <v>177</v>
      </c>
      <c r="F137" s="53" t="s">
        <v>347</v>
      </c>
      <c r="G137" s="53" t="s">
        <v>232</v>
      </c>
      <c r="H137" s="18">
        <v>50</v>
      </c>
      <c r="I137" s="54">
        <f>SUM(J137+K137)</f>
        <v>0</v>
      </c>
      <c r="J137" s="54">
        <v>0</v>
      </c>
      <c r="K137" s="54"/>
      <c r="L137" s="54">
        <v>50</v>
      </c>
      <c r="P137" s="63"/>
      <c r="Q137" s="63"/>
    </row>
    <row r="138" spans="1:17" ht="78.75" customHeight="1">
      <c r="A138" s="119"/>
      <c r="B138" s="26" t="s">
        <v>348</v>
      </c>
      <c r="C138" s="88">
        <v>992</v>
      </c>
      <c r="D138" s="53" t="s">
        <v>160</v>
      </c>
      <c r="E138" s="53" t="s">
        <v>177</v>
      </c>
      <c r="F138" s="53" t="s">
        <v>349</v>
      </c>
      <c r="G138" s="53"/>
      <c r="H138" s="18">
        <f aca="true" t="shared" si="12" ref="H138:O138">SUM(H139)</f>
        <v>30</v>
      </c>
      <c r="I138" s="18">
        <f t="shared" si="12"/>
        <v>0</v>
      </c>
      <c r="J138" s="18">
        <f t="shared" si="12"/>
        <v>0</v>
      </c>
      <c r="K138" s="18">
        <f t="shared" si="12"/>
        <v>0</v>
      </c>
      <c r="L138" s="18">
        <f t="shared" si="12"/>
        <v>30</v>
      </c>
      <c r="M138" s="18">
        <f t="shared" si="12"/>
        <v>0</v>
      </c>
      <c r="N138" s="18">
        <f t="shared" si="12"/>
        <v>0</v>
      </c>
      <c r="O138" s="18">
        <f t="shared" si="12"/>
        <v>0</v>
      </c>
      <c r="P138" s="63"/>
      <c r="Q138" s="63"/>
    </row>
    <row r="139" spans="1:17" ht="79.5" customHeight="1">
      <c r="A139" s="119"/>
      <c r="B139" s="26" t="s">
        <v>350</v>
      </c>
      <c r="C139" s="88">
        <v>992</v>
      </c>
      <c r="D139" s="53" t="s">
        <v>160</v>
      </c>
      <c r="E139" s="53" t="s">
        <v>177</v>
      </c>
      <c r="F139" s="53" t="s">
        <v>351</v>
      </c>
      <c r="G139" s="53"/>
      <c r="H139" s="18">
        <f>SUM(H140)</f>
        <v>30</v>
      </c>
      <c r="I139" s="54">
        <f>SUM(J139+K139)</f>
        <v>0</v>
      </c>
      <c r="J139" s="54">
        <f>SUM(J140)</f>
        <v>0</v>
      </c>
      <c r="K139" s="54"/>
      <c r="L139" s="54">
        <f>SUM(H139+I139)</f>
        <v>30</v>
      </c>
      <c r="Q139" s="63"/>
    </row>
    <row r="140" spans="1:17" ht="15" customHeight="1">
      <c r="A140" s="119"/>
      <c r="B140" s="26" t="s">
        <v>233</v>
      </c>
      <c r="C140" s="88">
        <v>992</v>
      </c>
      <c r="D140" s="53" t="s">
        <v>160</v>
      </c>
      <c r="E140" s="53" t="s">
        <v>177</v>
      </c>
      <c r="F140" s="53" t="s">
        <v>351</v>
      </c>
      <c r="G140" s="53" t="s">
        <v>234</v>
      </c>
      <c r="H140" s="18">
        <v>30</v>
      </c>
      <c r="I140" s="54">
        <f>SUM(J140+K140)</f>
        <v>0</v>
      </c>
      <c r="J140" s="54">
        <v>0</v>
      </c>
      <c r="K140" s="54"/>
      <c r="L140" s="54">
        <v>30</v>
      </c>
      <c r="P140" s="63"/>
      <c r="Q140" s="63"/>
    </row>
    <row r="141" spans="1:17" ht="45" customHeight="1">
      <c r="A141" s="119"/>
      <c r="B141" s="26" t="s">
        <v>352</v>
      </c>
      <c r="C141" s="88">
        <v>992</v>
      </c>
      <c r="D141" s="53" t="s">
        <v>160</v>
      </c>
      <c r="E141" s="53" t="s">
        <v>177</v>
      </c>
      <c r="F141" s="53" t="s">
        <v>353</v>
      </c>
      <c r="G141" s="53"/>
      <c r="H141" s="18">
        <f>SUM(H142+H146)</f>
        <v>964.9</v>
      </c>
      <c r="I141" s="18">
        <f>SUM(I142+I146+I149)</f>
        <v>100</v>
      </c>
      <c r="J141" s="18">
        <f>SUM(J142+J146+J149)</f>
        <v>100</v>
      </c>
      <c r="K141" s="18">
        <f>SUM(K142+K146+K149)</f>
        <v>0</v>
      </c>
      <c r="L141" s="18">
        <f>SUM(H141+I141)</f>
        <v>1064.9</v>
      </c>
      <c r="Q141" s="63"/>
    </row>
    <row r="142" spans="1:17" ht="30.75" customHeight="1">
      <c r="A142" s="119"/>
      <c r="B142" s="26" t="s">
        <v>510</v>
      </c>
      <c r="C142" s="88">
        <v>992</v>
      </c>
      <c r="D142" s="53" t="s">
        <v>160</v>
      </c>
      <c r="E142" s="53" t="s">
        <v>177</v>
      </c>
      <c r="F142" s="53" t="s">
        <v>355</v>
      </c>
      <c r="G142" s="53"/>
      <c r="H142" s="18">
        <f>SUM(H143)</f>
        <v>339.1</v>
      </c>
      <c r="I142" s="18">
        <f>SUM(I143)</f>
        <v>100</v>
      </c>
      <c r="J142" s="18">
        <f>SUM(J143)</f>
        <v>100</v>
      </c>
      <c r="K142" s="18">
        <f>SUM(K143)</f>
        <v>0</v>
      </c>
      <c r="L142" s="18">
        <f>SUM(L143)</f>
        <v>439.1</v>
      </c>
      <c r="M142" s="18" t="e">
        <f>SUM(M143+#REF!)</f>
        <v>#REF!</v>
      </c>
      <c r="N142" s="18" t="e">
        <f>SUM(N143+#REF!)</f>
        <v>#REF!</v>
      </c>
      <c r="O142" s="18" t="e">
        <f>SUM(O143+#REF!)</f>
        <v>#REF!</v>
      </c>
      <c r="Q142" s="63"/>
    </row>
    <row r="143" spans="1:17" ht="45.75" customHeight="1">
      <c r="A143" s="119"/>
      <c r="B143" s="26" t="s">
        <v>356</v>
      </c>
      <c r="C143" s="88">
        <v>992</v>
      </c>
      <c r="D143" s="53" t="s">
        <v>160</v>
      </c>
      <c r="E143" s="53" t="s">
        <v>177</v>
      </c>
      <c r="F143" s="53" t="s">
        <v>357</v>
      </c>
      <c r="G143" s="53"/>
      <c r="H143" s="18">
        <f>SUM(H144+H145)</f>
        <v>339.1</v>
      </c>
      <c r="I143" s="18">
        <f>SUM(I144+I145)</f>
        <v>100</v>
      </c>
      <c r="J143" s="18">
        <f>SUM(J144+J145)</f>
        <v>100</v>
      </c>
      <c r="K143" s="18">
        <f>SUM(K144+K145)</f>
        <v>0</v>
      </c>
      <c r="L143" s="18">
        <f>SUM(L144+L145)</f>
        <v>439.1</v>
      </c>
      <c r="Q143" s="63"/>
    </row>
    <row r="144" spans="1:17" ht="15.75" customHeight="1">
      <c r="A144" s="119"/>
      <c r="B144" s="56" t="s">
        <v>243</v>
      </c>
      <c r="C144" s="88">
        <v>992</v>
      </c>
      <c r="D144" s="53" t="s">
        <v>160</v>
      </c>
      <c r="E144" s="53" t="s">
        <v>177</v>
      </c>
      <c r="F144" s="88" t="s">
        <v>357</v>
      </c>
      <c r="G144" s="53" t="s">
        <v>244</v>
      </c>
      <c r="H144" s="18">
        <v>141.1</v>
      </c>
      <c r="I144" s="54">
        <f>SUM(J144)</f>
        <v>0</v>
      </c>
      <c r="J144" s="54">
        <v>0</v>
      </c>
      <c r="K144" s="54"/>
      <c r="L144" s="54">
        <f>SUM(H144+I144)</f>
        <v>141.1</v>
      </c>
      <c r="Q144" s="63"/>
    </row>
    <row r="145" spans="1:17" ht="32.25" customHeight="1">
      <c r="A145" s="119"/>
      <c r="B145" s="26" t="s">
        <v>231</v>
      </c>
      <c r="C145" s="88">
        <v>992</v>
      </c>
      <c r="D145" s="53" t="s">
        <v>160</v>
      </c>
      <c r="E145" s="53" t="s">
        <v>177</v>
      </c>
      <c r="F145" s="53" t="s">
        <v>357</v>
      </c>
      <c r="G145" s="53" t="s">
        <v>232</v>
      </c>
      <c r="H145" s="18">
        <v>198</v>
      </c>
      <c r="I145" s="54">
        <f>SUM(J145+K145)</f>
        <v>100</v>
      </c>
      <c r="J145" s="54">
        <v>100</v>
      </c>
      <c r="K145" s="54"/>
      <c r="L145" s="54">
        <f>SUM(H145+I145)</f>
        <v>298</v>
      </c>
      <c r="Q145" s="63"/>
    </row>
    <row r="146" spans="1:17" ht="30.75" customHeight="1">
      <c r="A146" s="119"/>
      <c r="B146" s="26" t="s">
        <v>358</v>
      </c>
      <c r="C146" s="88">
        <v>992</v>
      </c>
      <c r="D146" s="53" t="s">
        <v>160</v>
      </c>
      <c r="E146" s="53" t="s">
        <v>177</v>
      </c>
      <c r="F146" s="53" t="s">
        <v>359</v>
      </c>
      <c r="G146" s="53"/>
      <c r="H146" s="18">
        <f aca="true" t="shared" si="13" ref="H146:L150">SUM(H147)</f>
        <v>625.8</v>
      </c>
      <c r="I146" s="18">
        <f t="shared" si="13"/>
        <v>0</v>
      </c>
      <c r="J146" s="18">
        <f t="shared" si="13"/>
        <v>0</v>
      </c>
      <c r="K146" s="18">
        <f t="shared" si="13"/>
        <v>0</v>
      </c>
      <c r="L146" s="18">
        <f t="shared" si="13"/>
        <v>625.8</v>
      </c>
      <c r="Q146" s="63"/>
    </row>
    <row r="147" spans="1:17" ht="32.25" customHeight="1">
      <c r="A147" s="119"/>
      <c r="B147" s="26" t="s">
        <v>360</v>
      </c>
      <c r="C147" s="88">
        <v>992</v>
      </c>
      <c r="D147" s="53" t="s">
        <v>160</v>
      </c>
      <c r="E147" s="53" t="s">
        <v>177</v>
      </c>
      <c r="F147" s="53" t="s">
        <v>361</v>
      </c>
      <c r="G147" s="53"/>
      <c r="H147" s="18">
        <f t="shared" si="13"/>
        <v>625.8</v>
      </c>
      <c r="I147" s="18">
        <f t="shared" si="13"/>
        <v>0</v>
      </c>
      <c r="J147" s="18">
        <f t="shared" si="13"/>
        <v>0</v>
      </c>
      <c r="K147" s="18">
        <f t="shared" si="13"/>
        <v>0</v>
      </c>
      <c r="L147" s="18">
        <f t="shared" si="13"/>
        <v>625.8</v>
      </c>
      <c r="Q147" s="63"/>
    </row>
    <row r="148" spans="1:17" ht="16.5" customHeight="1">
      <c r="A148" s="119"/>
      <c r="B148" s="56" t="s">
        <v>243</v>
      </c>
      <c r="C148" s="88">
        <v>992</v>
      </c>
      <c r="D148" s="53" t="s">
        <v>160</v>
      </c>
      <c r="E148" s="53" t="s">
        <v>177</v>
      </c>
      <c r="F148" s="88" t="s">
        <v>361</v>
      </c>
      <c r="G148" s="53" t="s">
        <v>244</v>
      </c>
      <c r="H148" s="18">
        <v>625.8</v>
      </c>
      <c r="I148" s="54">
        <f>SUM(J148)</f>
        <v>0</v>
      </c>
      <c r="J148" s="54">
        <v>0</v>
      </c>
      <c r="K148" s="54" t="s">
        <v>9</v>
      </c>
      <c r="L148" s="54">
        <f>SUM(H148+I148)</f>
        <v>625.8</v>
      </c>
      <c r="Q148" s="63"/>
    </row>
    <row r="149" spans="1:17" ht="31.5" customHeight="1" hidden="1">
      <c r="A149" s="119"/>
      <c r="B149" s="56" t="s">
        <v>362</v>
      </c>
      <c r="C149" s="88">
        <v>992</v>
      </c>
      <c r="D149" s="53" t="s">
        <v>160</v>
      </c>
      <c r="E149" s="53" t="s">
        <v>177</v>
      </c>
      <c r="F149" s="88" t="s">
        <v>363</v>
      </c>
      <c r="G149" s="53"/>
      <c r="H149" s="18">
        <f t="shared" si="13"/>
        <v>0</v>
      </c>
      <c r="I149" s="18">
        <f t="shared" si="13"/>
        <v>0</v>
      </c>
      <c r="J149" s="18">
        <f t="shared" si="13"/>
        <v>0</v>
      </c>
      <c r="K149" s="18">
        <f t="shared" si="13"/>
        <v>0</v>
      </c>
      <c r="L149" s="18">
        <f t="shared" si="13"/>
        <v>0</v>
      </c>
      <c r="Q149" s="63"/>
    </row>
    <row r="150" spans="1:17" ht="31.5" customHeight="1" hidden="1">
      <c r="A150" s="119"/>
      <c r="B150" s="56" t="s">
        <v>364</v>
      </c>
      <c r="C150" s="88">
        <v>992</v>
      </c>
      <c r="D150" s="53" t="s">
        <v>160</v>
      </c>
      <c r="E150" s="53" t="s">
        <v>177</v>
      </c>
      <c r="F150" s="88" t="s">
        <v>365</v>
      </c>
      <c r="G150" s="53"/>
      <c r="H150" s="18">
        <f t="shared" si="13"/>
        <v>0</v>
      </c>
      <c r="I150" s="18">
        <f t="shared" si="13"/>
        <v>0</v>
      </c>
      <c r="J150" s="18">
        <f t="shared" si="13"/>
        <v>0</v>
      </c>
      <c r="K150" s="18">
        <f t="shared" si="13"/>
        <v>0</v>
      </c>
      <c r="L150" s="18">
        <f t="shared" si="13"/>
        <v>0</v>
      </c>
      <c r="Q150" s="63"/>
    </row>
    <row r="151" spans="1:17" ht="31.5" customHeight="1" hidden="1">
      <c r="A151" s="119"/>
      <c r="B151" s="26" t="s">
        <v>231</v>
      </c>
      <c r="C151" s="88">
        <v>992</v>
      </c>
      <c r="D151" s="53" t="s">
        <v>160</v>
      </c>
      <c r="E151" s="53" t="s">
        <v>177</v>
      </c>
      <c r="F151" s="88" t="s">
        <v>365</v>
      </c>
      <c r="G151" s="53" t="s">
        <v>232</v>
      </c>
      <c r="H151" s="18">
        <v>0</v>
      </c>
      <c r="I151" s="54">
        <f>SUM(J151)</f>
        <v>0</v>
      </c>
      <c r="J151" s="54">
        <v>0</v>
      </c>
      <c r="K151" s="54" t="s">
        <v>9</v>
      </c>
      <c r="L151" s="54">
        <f>SUM(H151+I151)</f>
        <v>0</v>
      </c>
      <c r="Q151" s="63"/>
    </row>
    <row r="152" spans="1:17" ht="14.25" customHeight="1">
      <c r="A152" s="12" t="s">
        <v>182</v>
      </c>
      <c r="B152" s="12" t="s">
        <v>183</v>
      </c>
      <c r="C152" s="46">
        <v>992</v>
      </c>
      <c r="D152" s="50" t="s">
        <v>184</v>
      </c>
      <c r="E152" s="50"/>
      <c r="F152" s="50"/>
      <c r="G152" s="50"/>
      <c r="H152" s="13">
        <f aca="true" t="shared" si="14" ref="H152:O152">SUM(H153+H159+H173)</f>
        <v>42940.6</v>
      </c>
      <c r="I152" s="13">
        <f t="shared" si="14"/>
        <v>260</v>
      </c>
      <c r="J152" s="13">
        <f t="shared" si="14"/>
        <v>260</v>
      </c>
      <c r="K152" s="13">
        <f t="shared" si="14"/>
        <v>0</v>
      </c>
      <c r="L152" s="13">
        <f t="shared" si="14"/>
        <v>43200.6</v>
      </c>
      <c r="M152" s="13">
        <f t="shared" si="14"/>
        <v>0</v>
      </c>
      <c r="N152" s="13">
        <f t="shared" si="14"/>
        <v>0</v>
      </c>
      <c r="O152" s="13">
        <f t="shared" si="14"/>
        <v>0</v>
      </c>
      <c r="Q152" s="63"/>
    </row>
    <row r="153" spans="1:17" ht="15" customHeight="1">
      <c r="A153" s="119"/>
      <c r="B153" s="26" t="s">
        <v>186</v>
      </c>
      <c r="C153" s="88">
        <v>992</v>
      </c>
      <c r="D153" s="53" t="s">
        <v>184</v>
      </c>
      <c r="E153" s="53" t="s">
        <v>156</v>
      </c>
      <c r="F153" s="53"/>
      <c r="G153" s="53"/>
      <c r="H153" s="18">
        <f aca="true" t="shared" si="15" ref="H153:L155">SUM(H154)</f>
        <v>18790.6</v>
      </c>
      <c r="I153" s="18">
        <f t="shared" si="15"/>
        <v>0</v>
      </c>
      <c r="J153" s="18">
        <f t="shared" si="15"/>
        <v>0</v>
      </c>
      <c r="K153" s="18">
        <f t="shared" si="15"/>
        <v>0</v>
      </c>
      <c r="L153" s="18">
        <f>SUM(L154)</f>
        <v>18790.6</v>
      </c>
      <c r="Q153" s="63"/>
    </row>
    <row r="154" spans="1:17" ht="32.25" customHeight="1">
      <c r="A154" s="119"/>
      <c r="B154" s="26" t="s">
        <v>366</v>
      </c>
      <c r="C154" s="88">
        <v>992</v>
      </c>
      <c r="D154" s="53" t="s">
        <v>184</v>
      </c>
      <c r="E154" s="53" t="s">
        <v>156</v>
      </c>
      <c r="F154" s="53" t="s">
        <v>367</v>
      </c>
      <c r="G154" s="53"/>
      <c r="H154" s="18">
        <f t="shared" si="15"/>
        <v>18790.6</v>
      </c>
      <c r="I154" s="18">
        <f t="shared" si="15"/>
        <v>0</v>
      </c>
      <c r="J154" s="18">
        <f t="shared" si="15"/>
        <v>0</v>
      </c>
      <c r="K154" s="18">
        <f t="shared" si="15"/>
        <v>0</v>
      </c>
      <c r="L154" s="18">
        <f t="shared" si="15"/>
        <v>18790.6</v>
      </c>
      <c r="Q154" s="63"/>
    </row>
    <row r="155" spans="1:17" ht="31.5" customHeight="1">
      <c r="A155" s="119"/>
      <c r="B155" s="26" t="s">
        <v>368</v>
      </c>
      <c r="C155" s="88">
        <v>992</v>
      </c>
      <c r="D155" s="53" t="s">
        <v>184</v>
      </c>
      <c r="E155" s="53" t="s">
        <v>156</v>
      </c>
      <c r="F155" s="53" t="s">
        <v>369</v>
      </c>
      <c r="G155" s="53"/>
      <c r="H155" s="18">
        <f>SUM(H156)</f>
        <v>18790.6</v>
      </c>
      <c r="I155" s="18">
        <f t="shared" si="15"/>
        <v>0</v>
      </c>
      <c r="J155" s="18">
        <f t="shared" si="15"/>
        <v>0</v>
      </c>
      <c r="K155" s="18">
        <f t="shared" si="15"/>
        <v>0</v>
      </c>
      <c r="L155" s="18">
        <f t="shared" si="15"/>
        <v>18790.6</v>
      </c>
      <c r="Q155" s="63"/>
    </row>
    <row r="156" spans="1:17" ht="33.75" customHeight="1">
      <c r="A156" s="119"/>
      <c r="B156" s="26" t="s">
        <v>511</v>
      </c>
      <c r="C156" s="88">
        <v>992</v>
      </c>
      <c r="D156" s="53" t="s">
        <v>184</v>
      </c>
      <c r="E156" s="53" t="s">
        <v>156</v>
      </c>
      <c r="F156" s="53" t="s">
        <v>374</v>
      </c>
      <c r="G156" s="53"/>
      <c r="H156" s="18">
        <f>SUM(H157+H158)</f>
        <v>18790.6</v>
      </c>
      <c r="I156" s="18">
        <f>SUM(I157+I158)</f>
        <v>0</v>
      </c>
      <c r="J156" s="18">
        <f>SUM(J157+J158)</f>
        <v>0</v>
      </c>
      <c r="K156" s="18">
        <f>SUM(K157)</f>
        <v>0</v>
      </c>
      <c r="L156" s="18">
        <f>SUM(L157+L158)</f>
        <v>18790.6</v>
      </c>
      <c r="Q156" s="63"/>
    </row>
    <row r="157" spans="1:17" ht="31.5" customHeight="1">
      <c r="A157" s="119"/>
      <c r="B157" s="26" t="s">
        <v>231</v>
      </c>
      <c r="C157" s="88">
        <v>992</v>
      </c>
      <c r="D157" s="53" t="s">
        <v>184</v>
      </c>
      <c r="E157" s="53" t="s">
        <v>156</v>
      </c>
      <c r="F157" s="53" t="s">
        <v>375</v>
      </c>
      <c r="G157" s="53" t="s">
        <v>232</v>
      </c>
      <c r="H157" s="18">
        <v>18790.6</v>
      </c>
      <c r="I157" s="54">
        <f>SUM(J157)</f>
        <v>0</v>
      </c>
      <c r="J157" s="54">
        <v>0</v>
      </c>
      <c r="K157" s="54">
        <v>0</v>
      </c>
      <c r="L157" s="54">
        <f>SUM(H157+I157)</f>
        <v>18790.6</v>
      </c>
      <c r="Q157" s="63"/>
    </row>
    <row r="158" spans="1:17" ht="0.75" customHeight="1" hidden="1">
      <c r="A158" s="119"/>
      <c r="B158" s="26" t="s">
        <v>373</v>
      </c>
      <c r="C158" s="88">
        <v>992</v>
      </c>
      <c r="D158" s="53" t="s">
        <v>184</v>
      </c>
      <c r="E158" s="53" t="s">
        <v>156</v>
      </c>
      <c r="F158" s="53" t="s">
        <v>375</v>
      </c>
      <c r="G158" s="53" t="s">
        <v>280</v>
      </c>
      <c r="H158" s="18">
        <v>0</v>
      </c>
      <c r="I158" s="54">
        <f>SUM(J158+K158)</f>
        <v>0</v>
      </c>
      <c r="J158" s="54">
        <v>0</v>
      </c>
      <c r="K158" s="54">
        <v>0</v>
      </c>
      <c r="L158" s="54">
        <f>SUM(H158+I158)</f>
        <v>0</v>
      </c>
      <c r="Q158" s="63"/>
    </row>
    <row r="159" spans="1:17" ht="14.25" customHeight="1">
      <c r="A159" s="26"/>
      <c r="B159" s="26" t="s">
        <v>187</v>
      </c>
      <c r="C159" s="88">
        <v>992</v>
      </c>
      <c r="D159" s="53" t="s">
        <v>184</v>
      </c>
      <c r="E159" s="53" t="s">
        <v>158</v>
      </c>
      <c r="F159" s="53"/>
      <c r="G159" s="53"/>
      <c r="H159" s="18">
        <f>SUM(H160)</f>
        <v>18150</v>
      </c>
      <c r="I159" s="54">
        <f>SUM(J159+K159)</f>
        <v>260</v>
      </c>
      <c r="J159" s="54">
        <f>SUM(J160)</f>
        <v>260</v>
      </c>
      <c r="K159" s="54">
        <f>SUM(K160)</f>
        <v>0</v>
      </c>
      <c r="L159" s="54">
        <f aca="true" t="shared" si="16" ref="L159:L167">SUM(H159+I159)</f>
        <v>18410</v>
      </c>
      <c r="Q159" s="63"/>
    </row>
    <row r="160" spans="1:17" ht="45" customHeight="1">
      <c r="A160" s="26"/>
      <c r="B160" s="26" t="s">
        <v>385</v>
      </c>
      <c r="C160" s="88">
        <v>992</v>
      </c>
      <c r="D160" s="53" t="s">
        <v>184</v>
      </c>
      <c r="E160" s="53" t="s">
        <v>158</v>
      </c>
      <c r="F160" s="53" t="s">
        <v>386</v>
      </c>
      <c r="G160" s="121"/>
      <c r="H160" s="18">
        <f>SUM(H161+H170)</f>
        <v>18150</v>
      </c>
      <c r="I160" s="18">
        <f aca="true" t="shared" si="17" ref="I160:O160">SUM(I161+I170)</f>
        <v>260</v>
      </c>
      <c r="J160" s="18">
        <f t="shared" si="17"/>
        <v>260</v>
      </c>
      <c r="K160" s="18">
        <f t="shared" si="17"/>
        <v>0</v>
      </c>
      <c r="L160" s="18">
        <f t="shared" si="17"/>
        <v>18410</v>
      </c>
      <c r="M160" s="18">
        <f t="shared" si="17"/>
        <v>0</v>
      </c>
      <c r="N160" s="18">
        <f t="shared" si="17"/>
        <v>0</v>
      </c>
      <c r="O160" s="18">
        <f t="shared" si="17"/>
        <v>0</v>
      </c>
      <c r="Q160" s="63"/>
    </row>
    <row r="161" spans="1:17" ht="15.75" customHeight="1">
      <c r="A161" s="26"/>
      <c r="B161" s="26" t="s">
        <v>387</v>
      </c>
      <c r="C161" s="88">
        <v>992</v>
      </c>
      <c r="D161" s="53" t="s">
        <v>184</v>
      </c>
      <c r="E161" s="53" t="s">
        <v>158</v>
      </c>
      <c r="F161" s="53" t="s">
        <v>388</v>
      </c>
      <c r="G161" s="53"/>
      <c r="H161" s="18">
        <f>SUM(H162++H164+H166)</f>
        <v>18150</v>
      </c>
      <c r="I161" s="18">
        <f>SUM(I162++I164+I166)</f>
        <v>0</v>
      </c>
      <c r="J161" s="18">
        <f>SUM(J162++J164+J166)</f>
        <v>0</v>
      </c>
      <c r="K161" s="18">
        <f>SUM(K162++K164+K166)</f>
        <v>0</v>
      </c>
      <c r="L161" s="18">
        <f>SUM(L162++L164+L166)</f>
        <v>18150</v>
      </c>
      <c r="M161" s="18">
        <f>SUM(M162+M164+M166+M168)</f>
        <v>0</v>
      </c>
      <c r="N161" s="18">
        <f>SUM(N162+N164+N166+N168)</f>
        <v>0</v>
      </c>
      <c r="O161" s="18">
        <f>SUM(O162+O164+O166+O168)</f>
        <v>0</v>
      </c>
      <c r="Q161" s="63"/>
    </row>
    <row r="162" spans="1:17" ht="12.75">
      <c r="A162" s="26"/>
      <c r="B162" s="26" t="s">
        <v>389</v>
      </c>
      <c r="C162" s="88">
        <v>992</v>
      </c>
      <c r="D162" s="53" t="s">
        <v>184</v>
      </c>
      <c r="E162" s="53" t="s">
        <v>158</v>
      </c>
      <c r="F162" s="53" t="s">
        <v>390</v>
      </c>
      <c r="G162" s="53"/>
      <c r="H162" s="18">
        <f>SUM(H163)</f>
        <v>8500</v>
      </c>
      <c r="I162" s="18">
        <f aca="true" t="shared" si="18" ref="I162:K166">SUM(I163)</f>
        <v>0</v>
      </c>
      <c r="J162" s="18">
        <f t="shared" si="18"/>
        <v>0</v>
      </c>
      <c r="K162" s="18">
        <f t="shared" si="18"/>
        <v>0</v>
      </c>
      <c r="L162" s="18">
        <f t="shared" si="16"/>
        <v>8500</v>
      </c>
      <c r="Q162" s="63"/>
    </row>
    <row r="163" spans="1:17" ht="12.75">
      <c r="A163" s="26"/>
      <c r="B163" s="26" t="s">
        <v>231</v>
      </c>
      <c r="C163" s="88">
        <v>992</v>
      </c>
      <c r="D163" s="53" t="s">
        <v>184</v>
      </c>
      <c r="E163" s="53" t="s">
        <v>158</v>
      </c>
      <c r="F163" s="53" t="s">
        <v>390</v>
      </c>
      <c r="G163" s="53" t="s">
        <v>232</v>
      </c>
      <c r="H163" s="18">
        <v>8500</v>
      </c>
      <c r="I163" s="54">
        <f>SUM(J163+K163)</f>
        <v>0</v>
      </c>
      <c r="J163" s="54">
        <v>0</v>
      </c>
      <c r="K163" s="54">
        <v>0</v>
      </c>
      <c r="L163" s="18">
        <f t="shared" si="16"/>
        <v>8500</v>
      </c>
      <c r="Q163" s="63"/>
    </row>
    <row r="164" spans="1:17" ht="12.75">
      <c r="A164" s="26"/>
      <c r="B164" s="26" t="s">
        <v>391</v>
      </c>
      <c r="C164" s="88">
        <v>992</v>
      </c>
      <c r="D164" s="53" t="s">
        <v>184</v>
      </c>
      <c r="E164" s="53" t="s">
        <v>158</v>
      </c>
      <c r="F164" s="53" t="s">
        <v>392</v>
      </c>
      <c r="G164" s="53"/>
      <c r="H164" s="18">
        <f>SUM(H165)</f>
        <v>5400</v>
      </c>
      <c r="I164" s="18">
        <f t="shared" si="18"/>
        <v>0</v>
      </c>
      <c r="J164" s="18">
        <f t="shared" si="18"/>
        <v>0</v>
      </c>
      <c r="K164" s="18">
        <f t="shared" si="18"/>
        <v>0</v>
      </c>
      <c r="L164" s="18">
        <f t="shared" si="16"/>
        <v>5400</v>
      </c>
      <c r="Q164" s="63"/>
    </row>
    <row r="165" spans="1:17" ht="12.75">
      <c r="A165" s="26"/>
      <c r="B165" s="26" t="s">
        <v>231</v>
      </c>
      <c r="C165" s="88">
        <v>992</v>
      </c>
      <c r="D165" s="53" t="s">
        <v>184</v>
      </c>
      <c r="E165" s="53" t="s">
        <v>158</v>
      </c>
      <c r="F165" s="53" t="s">
        <v>392</v>
      </c>
      <c r="G165" s="53" t="s">
        <v>232</v>
      </c>
      <c r="H165" s="18">
        <v>5400</v>
      </c>
      <c r="I165" s="54">
        <f>SUM(J165+K165)</f>
        <v>0</v>
      </c>
      <c r="J165" s="54">
        <v>0</v>
      </c>
      <c r="K165" s="54">
        <v>0</v>
      </c>
      <c r="L165" s="18">
        <f t="shared" si="16"/>
        <v>5400</v>
      </c>
      <c r="Q165" s="63"/>
    </row>
    <row r="166" spans="1:17" ht="12.75">
      <c r="A166" s="26"/>
      <c r="B166" s="26" t="s">
        <v>400</v>
      </c>
      <c r="C166" s="88">
        <v>992</v>
      </c>
      <c r="D166" s="53" t="s">
        <v>184</v>
      </c>
      <c r="E166" s="53" t="s">
        <v>158</v>
      </c>
      <c r="F166" s="53" t="s">
        <v>394</v>
      </c>
      <c r="G166" s="53"/>
      <c r="H166" s="18">
        <f>SUM(H167)</f>
        <v>4250</v>
      </c>
      <c r="I166" s="18">
        <f t="shared" si="18"/>
        <v>0</v>
      </c>
      <c r="J166" s="18">
        <f t="shared" si="18"/>
        <v>0</v>
      </c>
      <c r="K166" s="18">
        <f t="shared" si="18"/>
        <v>0</v>
      </c>
      <c r="L166" s="18">
        <f t="shared" si="16"/>
        <v>4250</v>
      </c>
      <c r="Q166" s="63"/>
    </row>
    <row r="167" spans="1:17" ht="12.75">
      <c r="A167" s="26"/>
      <c r="B167" s="26" t="s">
        <v>231</v>
      </c>
      <c r="C167" s="88">
        <v>992</v>
      </c>
      <c r="D167" s="53" t="s">
        <v>184</v>
      </c>
      <c r="E167" s="53" t="s">
        <v>158</v>
      </c>
      <c r="F167" s="53" t="s">
        <v>394</v>
      </c>
      <c r="G167" s="53" t="s">
        <v>232</v>
      </c>
      <c r="H167" s="18">
        <v>4250</v>
      </c>
      <c r="I167" s="54">
        <f>SUM(J167+K167)</f>
        <v>0</v>
      </c>
      <c r="J167" s="54">
        <v>0</v>
      </c>
      <c r="K167" s="54">
        <v>0</v>
      </c>
      <c r="L167" s="18">
        <f t="shared" si="16"/>
        <v>4250</v>
      </c>
      <c r="Q167" s="63"/>
    </row>
    <row r="168" spans="1:17" ht="31.5" customHeight="1" hidden="1">
      <c r="A168" s="26"/>
      <c r="B168" s="26" t="s">
        <v>395</v>
      </c>
      <c r="C168" s="88">
        <v>992</v>
      </c>
      <c r="D168" s="53" t="s">
        <v>184</v>
      </c>
      <c r="E168" s="53" t="s">
        <v>158</v>
      </c>
      <c r="F168" s="53" t="s">
        <v>512</v>
      </c>
      <c r="G168" s="53"/>
      <c r="H168" s="18">
        <f>SUM(H169)</f>
        <v>0</v>
      </c>
      <c r="I168" s="18">
        <f>SUM(I169)</f>
        <v>0</v>
      </c>
      <c r="J168" s="18">
        <f>SUM(J169)</f>
        <v>0</v>
      </c>
      <c r="K168" s="18">
        <f>SUM(K169)</f>
        <v>0</v>
      </c>
      <c r="L168" s="18">
        <f>SUM(L169)</f>
        <v>0</v>
      </c>
      <c r="Q168" s="63"/>
    </row>
    <row r="169" spans="1:17" ht="47.25" customHeight="1" hidden="1">
      <c r="A169" s="26"/>
      <c r="B169" s="7" t="s">
        <v>323</v>
      </c>
      <c r="C169" s="88">
        <v>992</v>
      </c>
      <c r="D169" s="53" t="s">
        <v>184</v>
      </c>
      <c r="E169" s="53" t="s">
        <v>158</v>
      </c>
      <c r="F169" s="53" t="s">
        <v>512</v>
      </c>
      <c r="G169" s="53" t="s">
        <v>324</v>
      </c>
      <c r="H169" s="18">
        <v>0</v>
      </c>
      <c r="I169" s="54">
        <f>SUM(J169+K169)</f>
        <v>0</v>
      </c>
      <c r="J169" s="54">
        <v>0</v>
      </c>
      <c r="K169" s="54"/>
      <c r="L169" s="54">
        <f>SUM(H169+I169)</f>
        <v>0</v>
      </c>
      <c r="Q169" s="63"/>
    </row>
    <row r="170" spans="1:17" ht="18" customHeight="1">
      <c r="A170" s="26"/>
      <c r="B170" s="7" t="s">
        <v>513</v>
      </c>
      <c r="C170" s="88">
        <v>992</v>
      </c>
      <c r="D170" s="53" t="s">
        <v>184</v>
      </c>
      <c r="E170" s="53" t="s">
        <v>158</v>
      </c>
      <c r="F170" s="53" t="s">
        <v>399</v>
      </c>
      <c r="G170" s="53"/>
      <c r="H170" s="18">
        <f>SUM(H171)</f>
        <v>0</v>
      </c>
      <c r="I170" s="18">
        <f aca="true" t="shared" si="19" ref="I170:K171">SUM(I171)</f>
        <v>260</v>
      </c>
      <c r="J170" s="18">
        <f t="shared" si="19"/>
        <v>260</v>
      </c>
      <c r="K170" s="18">
        <f t="shared" si="19"/>
        <v>0</v>
      </c>
      <c r="L170" s="18">
        <f>SUM(H170+I170)</f>
        <v>260</v>
      </c>
      <c r="Q170" s="63"/>
    </row>
    <row r="171" spans="1:17" ht="32.25" customHeight="1">
      <c r="A171" s="26"/>
      <c r="B171" s="26" t="s">
        <v>400</v>
      </c>
      <c r="C171" s="88">
        <v>992</v>
      </c>
      <c r="D171" s="53" t="s">
        <v>184</v>
      </c>
      <c r="E171" s="53" t="s">
        <v>158</v>
      </c>
      <c r="F171" s="53" t="s">
        <v>401</v>
      </c>
      <c r="G171" s="53"/>
      <c r="H171" s="18">
        <f>SUM(H172)</f>
        <v>0</v>
      </c>
      <c r="I171" s="18">
        <f t="shared" si="19"/>
        <v>260</v>
      </c>
      <c r="J171" s="18">
        <f t="shared" si="19"/>
        <v>260</v>
      </c>
      <c r="K171" s="18">
        <f t="shared" si="19"/>
        <v>0</v>
      </c>
      <c r="L171" s="18">
        <f>SUM(H171+I171)</f>
        <v>260</v>
      </c>
      <c r="Q171" s="63"/>
    </row>
    <row r="172" spans="1:17" ht="33" customHeight="1">
      <c r="A172" s="26"/>
      <c r="B172" s="26" t="s">
        <v>231</v>
      </c>
      <c r="C172" s="88">
        <v>992</v>
      </c>
      <c r="D172" s="53" t="s">
        <v>184</v>
      </c>
      <c r="E172" s="53" t="s">
        <v>158</v>
      </c>
      <c r="F172" s="53" t="s">
        <v>401</v>
      </c>
      <c r="G172" s="53" t="s">
        <v>232</v>
      </c>
      <c r="H172" s="18">
        <v>0</v>
      </c>
      <c r="I172" s="54">
        <f>SUM(J172+K172)</f>
        <v>260</v>
      </c>
      <c r="J172" s="54">
        <v>260</v>
      </c>
      <c r="K172" s="54">
        <v>0</v>
      </c>
      <c r="L172" s="18">
        <f>SUM(H172+I172)</f>
        <v>260</v>
      </c>
      <c r="Q172" s="63"/>
    </row>
    <row r="173" spans="1:17" ht="31.5" customHeight="1">
      <c r="A173" s="26"/>
      <c r="B173" s="55" t="s">
        <v>188</v>
      </c>
      <c r="C173" s="88">
        <v>992</v>
      </c>
      <c r="D173" s="53" t="s">
        <v>184</v>
      </c>
      <c r="E173" s="53" t="s">
        <v>184</v>
      </c>
      <c r="F173" s="53"/>
      <c r="G173" s="53"/>
      <c r="H173" s="18">
        <f>SUM(H175)</f>
        <v>6000</v>
      </c>
      <c r="I173" s="18">
        <f>SUM(I175)</f>
        <v>0</v>
      </c>
      <c r="J173" s="18">
        <f>SUM(J175)</f>
        <v>0</v>
      </c>
      <c r="K173" s="18">
        <f>SUM(K175)</f>
        <v>0</v>
      </c>
      <c r="L173" s="18">
        <f>SUM(L175)</f>
        <v>6000</v>
      </c>
      <c r="Q173" s="63"/>
    </row>
    <row r="174" spans="1:17" ht="48.75" customHeight="1">
      <c r="A174" s="26"/>
      <c r="B174" s="26" t="s">
        <v>385</v>
      </c>
      <c r="C174" s="88">
        <v>992</v>
      </c>
      <c r="D174" s="53" t="s">
        <v>184</v>
      </c>
      <c r="E174" s="53" t="s">
        <v>184</v>
      </c>
      <c r="F174" s="53" t="s">
        <v>386</v>
      </c>
      <c r="G174" s="53"/>
      <c r="H174" s="18">
        <f>SUM(H175)</f>
        <v>6000</v>
      </c>
      <c r="I174" s="18">
        <f>SUM(I175)</f>
        <v>0</v>
      </c>
      <c r="J174" s="18">
        <f>SUM(J175)</f>
        <v>0</v>
      </c>
      <c r="K174" s="18">
        <f>SUM(K175)</f>
        <v>0</v>
      </c>
      <c r="L174" s="18">
        <f>SUM(L175)</f>
        <v>6000</v>
      </c>
      <c r="Q174" s="63"/>
    </row>
    <row r="175" spans="1:17" ht="15.75" customHeight="1">
      <c r="A175" s="26"/>
      <c r="B175" s="26" t="s">
        <v>387</v>
      </c>
      <c r="C175" s="88">
        <v>992</v>
      </c>
      <c r="D175" s="53" t="s">
        <v>184</v>
      </c>
      <c r="E175" s="53" t="s">
        <v>184</v>
      </c>
      <c r="F175" s="53" t="s">
        <v>388</v>
      </c>
      <c r="G175" s="53"/>
      <c r="H175" s="18">
        <f aca="true" t="shared" si="20" ref="H175:K176">SUM(H176)</f>
        <v>6000</v>
      </c>
      <c r="I175" s="18">
        <f t="shared" si="20"/>
        <v>0</v>
      </c>
      <c r="J175" s="18">
        <f t="shared" si="20"/>
        <v>0</v>
      </c>
      <c r="K175" s="18">
        <f t="shared" si="20"/>
        <v>0</v>
      </c>
      <c r="L175" s="18">
        <f>SUM(H175+I175)</f>
        <v>6000</v>
      </c>
      <c r="Q175" s="63"/>
    </row>
    <row r="176" spans="1:17" ht="12.75">
      <c r="A176" s="26"/>
      <c r="B176" s="26" t="s">
        <v>395</v>
      </c>
      <c r="C176" s="88">
        <v>992</v>
      </c>
      <c r="D176" s="53" t="s">
        <v>184</v>
      </c>
      <c r="E176" s="53" t="s">
        <v>184</v>
      </c>
      <c r="F176" s="53" t="s">
        <v>396</v>
      </c>
      <c r="G176" s="53"/>
      <c r="H176" s="18">
        <f t="shared" si="20"/>
        <v>6000</v>
      </c>
      <c r="I176" s="18">
        <f t="shared" si="20"/>
        <v>0</v>
      </c>
      <c r="J176" s="18">
        <f t="shared" si="20"/>
        <v>0</v>
      </c>
      <c r="K176" s="18">
        <f t="shared" si="20"/>
        <v>0</v>
      </c>
      <c r="L176" s="18">
        <f>SUM(L177)</f>
        <v>6000</v>
      </c>
      <c r="Q176" s="63"/>
    </row>
    <row r="177" spans="1:17" ht="12.75">
      <c r="A177" s="26"/>
      <c r="B177" s="7" t="s">
        <v>323</v>
      </c>
      <c r="C177" s="88">
        <v>992</v>
      </c>
      <c r="D177" s="53" t="s">
        <v>184</v>
      </c>
      <c r="E177" s="53" t="s">
        <v>184</v>
      </c>
      <c r="F177" s="53" t="s">
        <v>396</v>
      </c>
      <c r="G177" s="53" t="s">
        <v>324</v>
      </c>
      <c r="H177" s="18">
        <v>6000</v>
      </c>
      <c r="I177" s="54">
        <f aca="true" t="shared" si="21" ref="I177:I183">SUM(J177+K177)</f>
        <v>0</v>
      </c>
      <c r="J177" s="54">
        <v>0</v>
      </c>
      <c r="K177" s="54"/>
      <c r="L177" s="54">
        <f>SUM(H177+I177)</f>
        <v>6000</v>
      </c>
      <c r="Q177" s="63"/>
    </row>
    <row r="178" spans="1:17" ht="14.25" customHeight="1">
      <c r="A178" s="12" t="s">
        <v>189</v>
      </c>
      <c r="B178" s="12" t="s">
        <v>190</v>
      </c>
      <c r="C178" s="46">
        <v>992</v>
      </c>
      <c r="D178" s="50" t="s">
        <v>191</v>
      </c>
      <c r="E178" s="50"/>
      <c r="F178" s="50"/>
      <c r="G178" s="50"/>
      <c r="H178" s="13">
        <f>SUM(H179)</f>
        <v>1170</v>
      </c>
      <c r="I178" s="47">
        <f t="shared" si="21"/>
        <v>198</v>
      </c>
      <c r="J178" s="47">
        <f>SUM(J179)</f>
        <v>198</v>
      </c>
      <c r="K178" s="54"/>
      <c r="L178" s="47">
        <f aca="true" t="shared" si="22" ref="L178:L184">SUM(H178+I178)</f>
        <v>1368</v>
      </c>
      <c r="Q178" s="63"/>
    </row>
    <row r="179" spans="1:17" ht="18" customHeight="1">
      <c r="A179" s="26"/>
      <c r="B179" s="26" t="s">
        <v>514</v>
      </c>
      <c r="C179" s="88">
        <v>992</v>
      </c>
      <c r="D179" s="53" t="s">
        <v>191</v>
      </c>
      <c r="E179" s="53" t="s">
        <v>191</v>
      </c>
      <c r="F179" s="53"/>
      <c r="G179" s="53"/>
      <c r="H179" s="18">
        <f>SUM(H181)</f>
        <v>1170</v>
      </c>
      <c r="I179" s="54">
        <f t="shared" si="21"/>
        <v>198</v>
      </c>
      <c r="J179" s="54">
        <f>SUM(J181)</f>
        <v>198</v>
      </c>
      <c r="K179" s="54"/>
      <c r="L179" s="54">
        <f t="shared" si="22"/>
        <v>1368</v>
      </c>
      <c r="Q179" s="63"/>
    </row>
    <row r="180" spans="1:17" ht="12.75">
      <c r="A180" s="26"/>
      <c r="B180" s="26" t="s">
        <v>402</v>
      </c>
      <c r="C180" s="88">
        <v>992</v>
      </c>
      <c r="D180" s="53" t="s">
        <v>191</v>
      </c>
      <c r="E180" s="53" t="s">
        <v>191</v>
      </c>
      <c r="F180" s="53" t="s">
        <v>403</v>
      </c>
      <c r="G180" s="53"/>
      <c r="H180" s="18">
        <f>SUM(H181)</f>
        <v>1170</v>
      </c>
      <c r="I180" s="54">
        <f t="shared" si="21"/>
        <v>198</v>
      </c>
      <c r="J180" s="54">
        <f>SUM(J181)</f>
        <v>198</v>
      </c>
      <c r="K180" s="54"/>
      <c r="L180" s="54">
        <f t="shared" si="22"/>
        <v>1368</v>
      </c>
      <c r="Q180" s="63"/>
    </row>
    <row r="181" spans="1:17" ht="30" customHeight="1">
      <c r="A181" s="26"/>
      <c r="B181" s="26" t="s">
        <v>404</v>
      </c>
      <c r="C181" s="88">
        <v>992</v>
      </c>
      <c r="D181" s="53" t="s">
        <v>191</v>
      </c>
      <c r="E181" s="53" t="s">
        <v>191</v>
      </c>
      <c r="F181" s="53" t="s">
        <v>405</v>
      </c>
      <c r="G181" s="53"/>
      <c r="H181" s="18">
        <f>SUM(H183)</f>
        <v>1170</v>
      </c>
      <c r="I181" s="54">
        <f t="shared" si="21"/>
        <v>198</v>
      </c>
      <c r="J181" s="54">
        <f>SUM(J182)</f>
        <v>198</v>
      </c>
      <c r="K181" s="54"/>
      <c r="L181" s="54">
        <f t="shared" si="22"/>
        <v>1368</v>
      </c>
      <c r="Q181" s="63"/>
    </row>
    <row r="182" spans="1:17" ht="12.75">
      <c r="A182" s="26"/>
      <c r="B182" s="26" t="s">
        <v>406</v>
      </c>
      <c r="C182" s="88">
        <v>992</v>
      </c>
      <c r="D182" s="53" t="s">
        <v>191</v>
      </c>
      <c r="E182" s="53" t="s">
        <v>191</v>
      </c>
      <c r="F182" s="53" t="s">
        <v>407</v>
      </c>
      <c r="G182" s="53"/>
      <c r="H182" s="18">
        <f>SUM(H183)</f>
        <v>1170</v>
      </c>
      <c r="I182" s="54">
        <f t="shared" si="21"/>
        <v>198</v>
      </c>
      <c r="J182" s="54">
        <f>SUM(J183)</f>
        <v>198</v>
      </c>
      <c r="K182" s="54"/>
      <c r="L182" s="54">
        <f t="shared" si="22"/>
        <v>1368</v>
      </c>
      <c r="Q182" s="63"/>
    </row>
    <row r="183" spans="1:17" ht="30" customHeight="1">
      <c r="A183" s="26"/>
      <c r="B183" s="26" t="s">
        <v>231</v>
      </c>
      <c r="C183" s="88">
        <v>992</v>
      </c>
      <c r="D183" s="53" t="s">
        <v>191</v>
      </c>
      <c r="E183" s="53" t="s">
        <v>191</v>
      </c>
      <c r="F183" s="53" t="s">
        <v>515</v>
      </c>
      <c r="G183" s="53" t="s">
        <v>232</v>
      </c>
      <c r="H183" s="18">
        <v>1170</v>
      </c>
      <c r="I183" s="54">
        <f t="shared" si="21"/>
        <v>198</v>
      </c>
      <c r="J183" s="54">
        <v>198</v>
      </c>
      <c r="K183" s="54"/>
      <c r="L183" s="54">
        <f t="shared" si="22"/>
        <v>1368</v>
      </c>
      <c r="Q183" s="63"/>
    </row>
    <row r="184" spans="1:17" ht="16.5" customHeight="1">
      <c r="A184" s="12" t="s">
        <v>193</v>
      </c>
      <c r="B184" s="12" t="s">
        <v>194</v>
      </c>
      <c r="C184" s="46">
        <v>992</v>
      </c>
      <c r="D184" s="50" t="s">
        <v>180</v>
      </c>
      <c r="E184" s="50"/>
      <c r="F184" s="50"/>
      <c r="G184" s="50"/>
      <c r="H184" s="13">
        <f aca="true" t="shared" si="23" ref="H184:K185">SUM(H185)</f>
        <v>41332</v>
      </c>
      <c r="I184" s="54">
        <f t="shared" si="23"/>
        <v>10456.900000000001</v>
      </c>
      <c r="J184" s="54">
        <f t="shared" si="23"/>
        <v>371.8</v>
      </c>
      <c r="K184" s="54">
        <f t="shared" si="23"/>
        <v>10085.1</v>
      </c>
      <c r="L184" s="47">
        <f t="shared" si="22"/>
        <v>51788.9</v>
      </c>
      <c r="Q184" s="63"/>
    </row>
    <row r="185" spans="1:17" ht="15.75" customHeight="1">
      <c r="A185" s="26"/>
      <c r="B185" s="26" t="s">
        <v>195</v>
      </c>
      <c r="C185" s="88">
        <v>992</v>
      </c>
      <c r="D185" s="53" t="s">
        <v>180</v>
      </c>
      <c r="E185" s="53" t="s">
        <v>154</v>
      </c>
      <c r="F185" s="53"/>
      <c r="G185" s="53"/>
      <c r="H185" s="18">
        <f t="shared" si="23"/>
        <v>41332</v>
      </c>
      <c r="I185" s="18">
        <f t="shared" si="23"/>
        <v>10456.900000000001</v>
      </c>
      <c r="J185" s="18">
        <f t="shared" si="23"/>
        <v>371.8</v>
      </c>
      <c r="K185" s="18">
        <f t="shared" si="23"/>
        <v>10085.1</v>
      </c>
      <c r="L185" s="18">
        <f>SUM(L186)</f>
        <v>51788.899999999994</v>
      </c>
      <c r="Q185" s="63"/>
    </row>
    <row r="186" spans="1:17" ht="30.75" customHeight="1">
      <c r="A186" s="26"/>
      <c r="B186" s="26" t="s">
        <v>409</v>
      </c>
      <c r="C186" s="88">
        <v>992</v>
      </c>
      <c r="D186" s="53" t="s">
        <v>180</v>
      </c>
      <c r="E186" s="53" t="s">
        <v>154</v>
      </c>
      <c r="F186" s="53" t="s">
        <v>410</v>
      </c>
      <c r="G186" s="53"/>
      <c r="H186" s="18">
        <f>SUM(H187+H196)</f>
        <v>41332</v>
      </c>
      <c r="I186" s="18">
        <f>SUM(I187+I196)</f>
        <v>10456.900000000001</v>
      </c>
      <c r="J186" s="18">
        <f>SUM(J187+J196)</f>
        <v>371.8</v>
      </c>
      <c r="K186" s="18">
        <f>SUM(K187+K196)</f>
        <v>10085.1</v>
      </c>
      <c r="L186" s="18">
        <f>SUM(L187+L196)</f>
        <v>51788.899999999994</v>
      </c>
      <c r="Q186" s="63"/>
    </row>
    <row r="187" spans="1:17" ht="12.75">
      <c r="A187" s="26"/>
      <c r="B187" s="26" t="s">
        <v>411</v>
      </c>
      <c r="C187" s="88">
        <v>992</v>
      </c>
      <c r="D187" s="53" t="s">
        <v>180</v>
      </c>
      <c r="E187" s="53" t="s">
        <v>154</v>
      </c>
      <c r="F187" s="53" t="s">
        <v>412</v>
      </c>
      <c r="G187" s="53"/>
      <c r="H187" s="18">
        <f>SUM(H188+H190+H192+H194)</f>
        <v>27473.3</v>
      </c>
      <c r="I187" s="18">
        <f>SUM(I188+I190+I192+I194)</f>
        <v>6400.3</v>
      </c>
      <c r="J187" s="18">
        <f>SUM(J188+J190+J192+J194)</f>
        <v>137.5</v>
      </c>
      <c r="K187" s="18">
        <f>SUM(K188+K190+K192+K194)</f>
        <v>6262.8</v>
      </c>
      <c r="L187" s="18">
        <f>SUM(L188+L190+L192+L194)</f>
        <v>33873.6</v>
      </c>
      <c r="Q187" s="63"/>
    </row>
    <row r="188" spans="1:17" ht="46.5" customHeight="1">
      <c r="A188" s="26"/>
      <c r="B188" s="26" t="s">
        <v>413</v>
      </c>
      <c r="C188" s="88">
        <v>992</v>
      </c>
      <c r="D188" s="53" t="s">
        <v>180</v>
      </c>
      <c r="E188" s="53" t="s">
        <v>154</v>
      </c>
      <c r="F188" s="53" t="s">
        <v>414</v>
      </c>
      <c r="G188" s="53"/>
      <c r="H188" s="18">
        <f>SUM(H189)</f>
        <v>24889.3</v>
      </c>
      <c r="I188" s="18">
        <f>SUM(I189)</f>
        <v>0</v>
      </c>
      <c r="J188" s="18">
        <f>SUM(J189)</f>
        <v>0</v>
      </c>
      <c r="K188" s="18">
        <f>SUM(K189)</f>
        <v>0</v>
      </c>
      <c r="L188" s="18">
        <f>SUM(L189)</f>
        <v>24889.3</v>
      </c>
      <c r="Q188" s="63"/>
    </row>
    <row r="189" spans="1:17" ht="12.75">
      <c r="A189" s="26"/>
      <c r="B189" s="7" t="s">
        <v>323</v>
      </c>
      <c r="C189" s="88">
        <v>992</v>
      </c>
      <c r="D189" s="53" t="s">
        <v>180</v>
      </c>
      <c r="E189" s="53" t="s">
        <v>154</v>
      </c>
      <c r="F189" s="53" t="s">
        <v>414</v>
      </c>
      <c r="G189" s="53" t="s">
        <v>324</v>
      </c>
      <c r="H189" s="18">
        <v>24889.3</v>
      </c>
      <c r="I189" s="54">
        <f>SUM(J189+K189)</f>
        <v>0</v>
      </c>
      <c r="J189" s="54">
        <v>0</v>
      </c>
      <c r="K189" s="54"/>
      <c r="L189" s="54">
        <f>SUM(H189+I189)</f>
        <v>24889.3</v>
      </c>
      <c r="Q189" s="63"/>
    </row>
    <row r="190" spans="1:17" ht="16.5" customHeight="1">
      <c r="A190" s="26"/>
      <c r="B190" s="26" t="s">
        <v>419</v>
      </c>
      <c r="C190" s="88">
        <v>992</v>
      </c>
      <c r="D190" s="53" t="s">
        <v>180</v>
      </c>
      <c r="E190" s="53" t="s">
        <v>154</v>
      </c>
      <c r="F190" s="53" t="s">
        <v>420</v>
      </c>
      <c r="G190" s="53"/>
      <c r="H190" s="18">
        <f>SUM(H191)</f>
        <v>2584</v>
      </c>
      <c r="I190" s="18">
        <f>SUM(J190)</f>
        <v>-50</v>
      </c>
      <c r="J190" s="18">
        <f>SUM(J191)</f>
        <v>-50</v>
      </c>
      <c r="K190" s="18">
        <f>SUM(K191)</f>
        <v>0</v>
      </c>
      <c r="L190" s="18">
        <f>SUM(L191)</f>
        <v>2534</v>
      </c>
      <c r="Q190" s="63"/>
    </row>
    <row r="191" spans="1:17" ht="33" customHeight="1">
      <c r="A191" s="26"/>
      <c r="B191" s="26" t="s">
        <v>231</v>
      </c>
      <c r="C191" s="88">
        <v>992</v>
      </c>
      <c r="D191" s="53" t="s">
        <v>180</v>
      </c>
      <c r="E191" s="53" t="s">
        <v>154</v>
      </c>
      <c r="F191" s="53" t="s">
        <v>421</v>
      </c>
      <c r="G191" s="53" t="s">
        <v>232</v>
      </c>
      <c r="H191" s="18">
        <v>2584</v>
      </c>
      <c r="I191" s="18">
        <f>SUM(J191)</f>
        <v>-50</v>
      </c>
      <c r="J191" s="54">
        <v>-50</v>
      </c>
      <c r="K191" s="54"/>
      <c r="L191" s="18">
        <f>SUM(H191+I191)</f>
        <v>2534</v>
      </c>
      <c r="Q191" s="63"/>
    </row>
    <row r="192" spans="1:17" ht="82.5" customHeight="1">
      <c r="A192" s="26"/>
      <c r="B192" s="56" t="s">
        <v>415</v>
      </c>
      <c r="C192" s="53" t="s">
        <v>516</v>
      </c>
      <c r="D192" s="53" t="s">
        <v>180</v>
      </c>
      <c r="E192" s="53" t="s">
        <v>154</v>
      </c>
      <c r="F192" s="53" t="s">
        <v>416</v>
      </c>
      <c r="G192" s="53"/>
      <c r="H192" s="18">
        <f>SUM(H193)</f>
        <v>0</v>
      </c>
      <c r="I192" s="18">
        <f>SUM(I193)</f>
        <v>6262.8</v>
      </c>
      <c r="J192" s="18">
        <f>SUM(J193)</f>
        <v>0</v>
      </c>
      <c r="K192" s="18">
        <f>SUM(K193)</f>
        <v>6262.8</v>
      </c>
      <c r="L192" s="18">
        <f>SUM(L193)</f>
        <v>6262.8</v>
      </c>
      <c r="Q192" s="63"/>
    </row>
    <row r="193" spans="1:17" ht="47.25" customHeight="1">
      <c r="A193" s="26"/>
      <c r="B193" s="7" t="s">
        <v>323</v>
      </c>
      <c r="C193" s="53" t="s">
        <v>516</v>
      </c>
      <c r="D193" s="53" t="s">
        <v>180</v>
      </c>
      <c r="E193" s="53" t="s">
        <v>154</v>
      </c>
      <c r="F193" s="53" t="s">
        <v>416</v>
      </c>
      <c r="G193" s="53" t="s">
        <v>324</v>
      </c>
      <c r="H193" s="18">
        <v>0</v>
      </c>
      <c r="I193" s="54">
        <f>SUM(J193+K193)</f>
        <v>6262.8</v>
      </c>
      <c r="J193" s="54">
        <v>0</v>
      </c>
      <c r="K193" s="54">
        <v>6262.8</v>
      </c>
      <c r="L193" s="54">
        <f>SUM(H193+I193)</f>
        <v>6262.8</v>
      </c>
      <c r="Q193" s="63"/>
    </row>
    <row r="194" spans="1:17" ht="77.25" customHeight="1">
      <c r="A194" s="26"/>
      <c r="B194" s="56" t="s">
        <v>417</v>
      </c>
      <c r="C194" s="53" t="s">
        <v>516</v>
      </c>
      <c r="D194" s="53" t="s">
        <v>180</v>
      </c>
      <c r="E194" s="53" t="s">
        <v>154</v>
      </c>
      <c r="F194" s="53" t="s">
        <v>418</v>
      </c>
      <c r="G194" s="53"/>
      <c r="H194" s="18">
        <f>SUM(H195)</f>
        <v>0</v>
      </c>
      <c r="I194" s="54">
        <f>SUM(I195)</f>
        <v>187.5</v>
      </c>
      <c r="J194" s="54">
        <f>SUM(J195)</f>
        <v>187.5</v>
      </c>
      <c r="K194" s="54">
        <f>SUM(K195)</f>
        <v>0</v>
      </c>
      <c r="L194" s="54">
        <f>SUM(L195)</f>
        <v>187.5</v>
      </c>
      <c r="Q194" s="63"/>
    </row>
    <row r="195" spans="1:17" ht="46.5" customHeight="1">
      <c r="A195" s="26"/>
      <c r="B195" s="7" t="s">
        <v>323</v>
      </c>
      <c r="C195" s="53" t="s">
        <v>516</v>
      </c>
      <c r="D195" s="53" t="s">
        <v>180</v>
      </c>
      <c r="E195" s="53" t="s">
        <v>154</v>
      </c>
      <c r="F195" s="53" t="s">
        <v>418</v>
      </c>
      <c r="G195" s="53" t="s">
        <v>324</v>
      </c>
      <c r="H195" s="18">
        <v>0</v>
      </c>
      <c r="I195" s="54">
        <f>SUM(J195+K195)</f>
        <v>187.5</v>
      </c>
      <c r="J195" s="54">
        <v>187.5</v>
      </c>
      <c r="K195" s="54">
        <v>0</v>
      </c>
      <c r="L195" s="54">
        <f>SUM(H195+I195)</f>
        <v>187.5</v>
      </c>
      <c r="Q195" s="63"/>
    </row>
    <row r="196" spans="1:17" ht="15.75" customHeight="1">
      <c r="A196" s="26"/>
      <c r="B196" s="26" t="s">
        <v>422</v>
      </c>
      <c r="C196" s="88">
        <v>992</v>
      </c>
      <c r="D196" s="53" t="s">
        <v>180</v>
      </c>
      <c r="E196" s="53" t="s">
        <v>154</v>
      </c>
      <c r="F196" s="53" t="s">
        <v>423</v>
      </c>
      <c r="G196" s="53"/>
      <c r="H196" s="18">
        <f>SUM(H197+H199+H201+H203)</f>
        <v>13858.7</v>
      </c>
      <c r="I196" s="18">
        <f>SUM(I197+I199+I201+I203)</f>
        <v>4056.6000000000004</v>
      </c>
      <c r="J196" s="18">
        <f>SUM(J197+J199+J201+J203)</f>
        <v>234.3</v>
      </c>
      <c r="K196" s="18">
        <f>SUM(K197+K199+K201+K203)</f>
        <v>3822.3</v>
      </c>
      <c r="L196" s="18">
        <f>SUM(L197+L199+L201+L203)</f>
        <v>17915.3</v>
      </c>
      <c r="M196" s="18">
        <f>SUM(M197+M199)</f>
        <v>0</v>
      </c>
      <c r="N196" s="18">
        <f>SUM(N197+N199)</f>
        <v>0</v>
      </c>
      <c r="O196" s="18">
        <f>SUM(O197+O199)</f>
        <v>0</v>
      </c>
      <c r="Q196" s="63"/>
    </row>
    <row r="197" spans="1:17" ht="45" customHeight="1">
      <c r="A197" s="26"/>
      <c r="B197" s="26" t="s">
        <v>424</v>
      </c>
      <c r="C197" s="88">
        <v>992</v>
      </c>
      <c r="D197" s="53" t="s">
        <v>180</v>
      </c>
      <c r="E197" s="53" t="s">
        <v>154</v>
      </c>
      <c r="F197" s="53" t="s">
        <v>425</v>
      </c>
      <c r="G197" s="53"/>
      <c r="H197" s="18">
        <f>SUM(H198)</f>
        <v>13558.7</v>
      </c>
      <c r="I197" s="18">
        <f>SUM(I198)</f>
        <v>0</v>
      </c>
      <c r="J197" s="18">
        <f>SUM(J198)</f>
        <v>0</v>
      </c>
      <c r="K197" s="18">
        <f>SUM(K198)</f>
        <v>0</v>
      </c>
      <c r="L197" s="18">
        <f>SUM(L198)</f>
        <v>13558.7</v>
      </c>
      <c r="Q197" s="63"/>
    </row>
    <row r="198" spans="1:17" ht="12.75">
      <c r="A198" s="26"/>
      <c r="B198" s="7" t="s">
        <v>323</v>
      </c>
      <c r="C198" s="88">
        <v>992</v>
      </c>
      <c r="D198" s="53" t="s">
        <v>180</v>
      </c>
      <c r="E198" s="53" t="s">
        <v>154</v>
      </c>
      <c r="F198" s="53" t="s">
        <v>425</v>
      </c>
      <c r="G198" s="53" t="s">
        <v>324</v>
      </c>
      <c r="H198" s="18">
        <v>13558.7</v>
      </c>
      <c r="I198" s="54">
        <f>SUM(J198+K198)</f>
        <v>0</v>
      </c>
      <c r="J198" s="54">
        <v>0</v>
      </c>
      <c r="K198" s="54"/>
      <c r="L198" s="54">
        <f>SUM(H198+I198)</f>
        <v>13558.7</v>
      </c>
      <c r="Q198" s="63"/>
    </row>
    <row r="199" spans="1:17" ht="12.75">
      <c r="A199" s="26"/>
      <c r="B199" s="26" t="s">
        <v>428</v>
      </c>
      <c r="C199" s="88">
        <v>992</v>
      </c>
      <c r="D199" s="53" t="s">
        <v>180</v>
      </c>
      <c r="E199" s="53" t="s">
        <v>154</v>
      </c>
      <c r="F199" s="53" t="s">
        <v>429</v>
      </c>
      <c r="G199" s="53"/>
      <c r="H199" s="18">
        <f>SUM(H200)</f>
        <v>300</v>
      </c>
      <c r="I199" s="54">
        <f>SUM(J199+K199)</f>
        <v>0</v>
      </c>
      <c r="J199" s="54">
        <f>SUM(J200)</f>
        <v>0</v>
      </c>
      <c r="K199" s="54">
        <f>SUM(K200)</f>
        <v>0</v>
      </c>
      <c r="L199" s="54">
        <f>SUM(H199+I199)</f>
        <v>300</v>
      </c>
      <c r="P199" s="63"/>
      <c r="Q199" s="63"/>
    </row>
    <row r="200" spans="1:17" ht="12.75">
      <c r="A200" s="26"/>
      <c r="B200" s="7" t="s">
        <v>323</v>
      </c>
      <c r="C200" s="88">
        <v>992</v>
      </c>
      <c r="D200" s="53" t="s">
        <v>180</v>
      </c>
      <c r="E200" s="53" t="s">
        <v>154</v>
      </c>
      <c r="F200" s="53" t="s">
        <v>429</v>
      </c>
      <c r="G200" s="53" t="s">
        <v>324</v>
      </c>
      <c r="H200" s="18">
        <v>300</v>
      </c>
      <c r="I200" s="54">
        <f>SUM(J200+K200)</f>
        <v>0</v>
      </c>
      <c r="J200" s="54">
        <v>0</v>
      </c>
      <c r="K200" s="54">
        <v>0</v>
      </c>
      <c r="L200" s="54">
        <f>SUM(H200+I200)</f>
        <v>300</v>
      </c>
      <c r="P200" s="63"/>
      <c r="Q200" s="63"/>
    </row>
    <row r="201" spans="1:17" ht="78" customHeight="1">
      <c r="A201" s="26"/>
      <c r="B201" s="56" t="s">
        <v>415</v>
      </c>
      <c r="C201" s="53" t="s">
        <v>516</v>
      </c>
      <c r="D201" s="53" t="s">
        <v>180</v>
      </c>
      <c r="E201" s="53" t="s">
        <v>154</v>
      </c>
      <c r="F201" s="53" t="s">
        <v>426</v>
      </c>
      <c r="G201" s="53"/>
      <c r="H201" s="18">
        <f>SUM(H202)</f>
        <v>0</v>
      </c>
      <c r="I201" s="18">
        <f>SUM(I202)</f>
        <v>3822.3</v>
      </c>
      <c r="J201" s="18">
        <f>SUM(J202)</f>
        <v>0</v>
      </c>
      <c r="K201" s="18">
        <f>SUM(K202)</f>
        <v>3822.3</v>
      </c>
      <c r="L201" s="18">
        <f>SUM(L202)</f>
        <v>3822.3</v>
      </c>
      <c r="P201" s="63"/>
      <c r="Q201" s="63"/>
    </row>
    <row r="202" spans="1:17" ht="12.75">
      <c r="A202" s="26"/>
      <c r="B202" s="7" t="s">
        <v>323</v>
      </c>
      <c r="C202" s="53" t="s">
        <v>516</v>
      </c>
      <c r="D202" s="53" t="s">
        <v>180</v>
      </c>
      <c r="E202" s="53" t="s">
        <v>154</v>
      </c>
      <c r="F202" s="53" t="s">
        <v>426</v>
      </c>
      <c r="G202" s="53" t="s">
        <v>324</v>
      </c>
      <c r="H202" s="18">
        <v>0</v>
      </c>
      <c r="I202" s="54">
        <f>SUM(J202+K202)</f>
        <v>3822.3</v>
      </c>
      <c r="J202" s="54">
        <v>0</v>
      </c>
      <c r="K202" s="54">
        <v>3822.3</v>
      </c>
      <c r="L202" s="54">
        <f>SUM(H202+I202)</f>
        <v>3822.3</v>
      </c>
      <c r="P202" s="63"/>
      <c r="Q202" s="63"/>
    </row>
    <row r="203" spans="1:17" ht="84" customHeight="1">
      <c r="A203" s="26"/>
      <c r="B203" s="56" t="s">
        <v>417</v>
      </c>
      <c r="C203" s="53" t="s">
        <v>516</v>
      </c>
      <c r="D203" s="53" t="s">
        <v>180</v>
      </c>
      <c r="E203" s="53" t="s">
        <v>154</v>
      </c>
      <c r="F203" s="53" t="s">
        <v>427</v>
      </c>
      <c r="G203" s="53"/>
      <c r="H203" s="18">
        <f>SUM(H204)</f>
        <v>0</v>
      </c>
      <c r="I203" s="54">
        <f>SUM(I204)</f>
        <v>234.3</v>
      </c>
      <c r="J203" s="54">
        <f>SUM(J204)</f>
        <v>234.3</v>
      </c>
      <c r="K203" s="54">
        <f>SUM(K204)</f>
        <v>0</v>
      </c>
      <c r="L203" s="54">
        <f>SUM(L204)</f>
        <v>234.3</v>
      </c>
      <c r="P203" s="63"/>
      <c r="Q203" s="63"/>
    </row>
    <row r="204" spans="1:17" ht="12.75">
      <c r="A204" s="26"/>
      <c r="B204" s="7" t="s">
        <v>323</v>
      </c>
      <c r="C204" s="53" t="s">
        <v>516</v>
      </c>
      <c r="D204" s="53" t="s">
        <v>180</v>
      </c>
      <c r="E204" s="53" t="s">
        <v>154</v>
      </c>
      <c r="F204" s="53" t="s">
        <v>427</v>
      </c>
      <c r="G204" s="53" t="s">
        <v>324</v>
      </c>
      <c r="H204" s="18">
        <v>0</v>
      </c>
      <c r="I204" s="54">
        <f>SUM(J204+K204)</f>
        <v>234.3</v>
      </c>
      <c r="J204" s="54">
        <v>234.3</v>
      </c>
      <c r="K204" s="54">
        <v>0</v>
      </c>
      <c r="L204" s="54">
        <f>SUM(H204+I204)</f>
        <v>234.3</v>
      </c>
      <c r="P204" s="63"/>
      <c r="Q204" s="63"/>
    </row>
    <row r="205" spans="1:17" ht="14.25" customHeight="1">
      <c r="A205" s="12" t="s">
        <v>196</v>
      </c>
      <c r="B205" s="12" t="s">
        <v>197</v>
      </c>
      <c r="C205" s="46">
        <v>992</v>
      </c>
      <c r="D205" s="50" t="s">
        <v>172</v>
      </c>
      <c r="E205" s="50"/>
      <c r="F205" s="50"/>
      <c r="G205" s="50"/>
      <c r="H205" s="13">
        <f aca="true" t="shared" si="24" ref="H205:O205">SUM(H206)</f>
        <v>4143.7</v>
      </c>
      <c r="I205" s="13">
        <f t="shared" si="24"/>
        <v>1793.6</v>
      </c>
      <c r="J205" s="13">
        <f t="shared" si="24"/>
        <v>797.5999999999999</v>
      </c>
      <c r="K205" s="13">
        <f t="shared" si="24"/>
        <v>996</v>
      </c>
      <c r="L205" s="13">
        <f t="shared" si="24"/>
        <v>5937.299999999999</v>
      </c>
      <c r="M205" s="13">
        <f t="shared" si="24"/>
        <v>0</v>
      </c>
      <c r="N205" s="13">
        <f t="shared" si="24"/>
        <v>0</v>
      </c>
      <c r="O205" s="13">
        <f t="shared" si="24"/>
        <v>0</v>
      </c>
      <c r="Q205" s="63"/>
    </row>
    <row r="206" spans="1:17" ht="17.25" customHeight="1">
      <c r="A206" s="26"/>
      <c r="B206" s="36" t="s">
        <v>198</v>
      </c>
      <c r="C206" s="88">
        <v>992</v>
      </c>
      <c r="D206" s="53" t="s">
        <v>172</v>
      </c>
      <c r="E206" s="53" t="s">
        <v>158</v>
      </c>
      <c r="F206" s="53"/>
      <c r="G206" s="53"/>
      <c r="H206" s="18">
        <f>SUM(H207+H218)</f>
        <v>4143.7</v>
      </c>
      <c r="I206" s="18">
        <f>SUM(J206+K206)</f>
        <v>1793.6</v>
      </c>
      <c r="J206" s="18">
        <f>SUM(J207+J218)</f>
        <v>797.5999999999999</v>
      </c>
      <c r="K206" s="18">
        <f>SUM(K207+K218)</f>
        <v>996</v>
      </c>
      <c r="L206" s="18">
        <f>SUM(H206+I206)</f>
        <v>5937.299999999999</v>
      </c>
      <c r="Q206" s="63"/>
    </row>
    <row r="207" spans="1:17" ht="48" customHeight="1">
      <c r="A207" s="26"/>
      <c r="B207" s="26" t="s">
        <v>517</v>
      </c>
      <c r="C207" s="88">
        <v>992</v>
      </c>
      <c r="D207" s="53" t="s">
        <v>172</v>
      </c>
      <c r="E207" s="53" t="s">
        <v>158</v>
      </c>
      <c r="F207" s="53" t="s">
        <v>431</v>
      </c>
      <c r="G207" s="53"/>
      <c r="H207" s="18">
        <f>SUM(H208+H213)</f>
        <v>1543.7</v>
      </c>
      <c r="I207" s="18">
        <f>SUM(I208+I213)</f>
        <v>200</v>
      </c>
      <c r="J207" s="18">
        <f>SUM(J208+J213)</f>
        <v>200</v>
      </c>
      <c r="K207" s="18">
        <f>SUM(K208+K213)</f>
        <v>0</v>
      </c>
      <c r="L207" s="18">
        <f>SUM(H207+I207)</f>
        <v>1743.7</v>
      </c>
      <c r="Q207" s="63"/>
    </row>
    <row r="208" spans="1:17" ht="12.75">
      <c r="A208" s="26"/>
      <c r="B208" s="26" t="s">
        <v>432</v>
      </c>
      <c r="C208" s="88">
        <v>992</v>
      </c>
      <c r="D208" s="53" t="s">
        <v>172</v>
      </c>
      <c r="E208" s="53" t="s">
        <v>158</v>
      </c>
      <c r="F208" s="53" t="s">
        <v>433</v>
      </c>
      <c r="G208" s="53"/>
      <c r="H208" s="18">
        <f>SUM(H212+H209)</f>
        <v>1006.7</v>
      </c>
      <c r="I208" s="18">
        <f>SUM(I212+I209)</f>
        <v>0</v>
      </c>
      <c r="J208" s="18">
        <f>SUM(J212+J209)</f>
        <v>0</v>
      </c>
      <c r="K208" s="18">
        <f>SUM(K212+K209)</f>
        <v>0</v>
      </c>
      <c r="L208" s="18">
        <f>SUM(L212+L209)</f>
        <v>1006.7</v>
      </c>
      <c r="M208" s="18" t="e">
        <f>SUM(M212+#REF!)</f>
        <v>#REF!</v>
      </c>
      <c r="N208" s="18" t="e">
        <f>SUM(N212+#REF!)</f>
        <v>#REF!</v>
      </c>
      <c r="O208" s="18" t="e">
        <f>SUM(O212+#REF!)</f>
        <v>#REF!</v>
      </c>
      <c r="Q208" s="63"/>
    </row>
    <row r="209" spans="1:17" ht="51.75" customHeight="1">
      <c r="A209" s="26"/>
      <c r="B209" s="26" t="s">
        <v>434</v>
      </c>
      <c r="C209" s="88">
        <v>992</v>
      </c>
      <c r="D209" s="53" t="s">
        <v>172</v>
      </c>
      <c r="E209" s="53" t="s">
        <v>158</v>
      </c>
      <c r="F209" s="53" t="s">
        <v>435</v>
      </c>
      <c r="G209" s="53"/>
      <c r="H209" s="18">
        <f>SUM(H210)</f>
        <v>700</v>
      </c>
      <c r="I209" s="54">
        <f>SUM(J209+K209)</f>
        <v>0</v>
      </c>
      <c r="J209" s="54">
        <f>SUM(J210)</f>
        <v>0</v>
      </c>
      <c r="K209" s="54"/>
      <c r="L209" s="54">
        <f>SUM(H209+I209)</f>
        <v>700</v>
      </c>
      <c r="M209" s="18"/>
      <c r="N209" s="18"/>
      <c r="O209" s="18"/>
      <c r="Q209" s="63"/>
    </row>
    <row r="210" spans="1:17" ht="12.75">
      <c r="A210" s="26"/>
      <c r="B210" s="26" t="s">
        <v>251</v>
      </c>
      <c r="C210" s="88">
        <v>992</v>
      </c>
      <c r="D210" s="53" t="s">
        <v>172</v>
      </c>
      <c r="E210" s="53" t="s">
        <v>158</v>
      </c>
      <c r="F210" s="53" t="s">
        <v>435</v>
      </c>
      <c r="G210" s="53" t="s">
        <v>253</v>
      </c>
      <c r="H210" s="18">
        <v>700</v>
      </c>
      <c r="I210" s="54">
        <f>SUM(J210+K210)</f>
        <v>0</v>
      </c>
      <c r="J210" s="54">
        <v>0</v>
      </c>
      <c r="K210" s="54"/>
      <c r="L210" s="54">
        <f>SUM(H210+I210)</f>
        <v>700</v>
      </c>
      <c r="M210" s="18"/>
      <c r="N210" s="18"/>
      <c r="O210" s="18"/>
      <c r="Q210" s="63"/>
    </row>
    <row r="211" spans="1:17" ht="12.75">
      <c r="A211" s="26"/>
      <c r="B211" s="26" t="s">
        <v>436</v>
      </c>
      <c r="C211" s="88">
        <v>992</v>
      </c>
      <c r="D211" s="53" t="s">
        <v>172</v>
      </c>
      <c r="E211" s="53" t="s">
        <v>158</v>
      </c>
      <c r="F211" s="53" t="s">
        <v>437</v>
      </c>
      <c r="G211" s="53"/>
      <c r="H211" s="18">
        <f>SUM(H212)</f>
        <v>306.7</v>
      </c>
      <c r="I211" s="18">
        <f>SUM(I212)</f>
        <v>0</v>
      </c>
      <c r="J211" s="18">
        <f>SUM(J212)</f>
        <v>0</v>
      </c>
      <c r="K211" s="18">
        <f>SUM(K212)</f>
        <v>0</v>
      </c>
      <c r="L211" s="18">
        <f>SUM(L212)</f>
        <v>306.7</v>
      </c>
      <c r="Q211" s="63"/>
    </row>
    <row r="212" spans="1:17" ht="12.75">
      <c r="A212" s="26"/>
      <c r="B212" s="26" t="s">
        <v>251</v>
      </c>
      <c r="C212" s="88">
        <v>992</v>
      </c>
      <c r="D212" s="53" t="s">
        <v>172</v>
      </c>
      <c r="E212" s="53" t="s">
        <v>158</v>
      </c>
      <c r="F212" s="53" t="s">
        <v>437</v>
      </c>
      <c r="G212" s="53" t="s">
        <v>253</v>
      </c>
      <c r="H212" s="18">
        <v>306.7</v>
      </c>
      <c r="I212" s="54">
        <f>SUM(J212+K212)</f>
        <v>0</v>
      </c>
      <c r="J212" s="54">
        <v>0</v>
      </c>
      <c r="K212" s="54"/>
      <c r="L212" s="54">
        <f>SUM(H212+I212)</f>
        <v>306.7</v>
      </c>
      <c r="Q212" s="63"/>
    </row>
    <row r="213" spans="1:17" ht="12.75">
      <c r="A213" s="26"/>
      <c r="B213" s="26" t="s">
        <v>438</v>
      </c>
      <c r="C213" s="88">
        <v>992</v>
      </c>
      <c r="D213" s="53" t="s">
        <v>172</v>
      </c>
      <c r="E213" s="53" t="s">
        <v>158</v>
      </c>
      <c r="F213" s="53" t="s">
        <v>439</v>
      </c>
      <c r="G213" s="53"/>
      <c r="H213" s="18">
        <f aca="true" t="shared" si="25" ref="H213:O213">SUM(H216+H214)</f>
        <v>537</v>
      </c>
      <c r="I213" s="18">
        <f t="shared" si="25"/>
        <v>200</v>
      </c>
      <c r="J213" s="18">
        <f t="shared" si="25"/>
        <v>200</v>
      </c>
      <c r="K213" s="18">
        <f t="shared" si="25"/>
        <v>0</v>
      </c>
      <c r="L213" s="18">
        <f t="shared" si="25"/>
        <v>737</v>
      </c>
      <c r="M213" s="18">
        <f t="shared" si="25"/>
        <v>0</v>
      </c>
      <c r="N213" s="18">
        <f t="shared" si="25"/>
        <v>0</v>
      </c>
      <c r="O213" s="18">
        <f t="shared" si="25"/>
        <v>0</v>
      </c>
      <c r="P213" s="18"/>
      <c r="Q213" s="63"/>
    </row>
    <row r="214" spans="1:17" ht="17.25" customHeight="1">
      <c r="A214" s="26"/>
      <c r="B214" s="26" t="s">
        <v>440</v>
      </c>
      <c r="C214" s="88">
        <v>992</v>
      </c>
      <c r="D214" s="53" t="s">
        <v>172</v>
      </c>
      <c r="E214" s="53" t="s">
        <v>158</v>
      </c>
      <c r="F214" s="53" t="s">
        <v>441</v>
      </c>
      <c r="G214" s="53"/>
      <c r="H214" s="18">
        <f>SUM(H215)</f>
        <v>100</v>
      </c>
      <c r="I214" s="54">
        <f>SUM(J214+K214)</f>
        <v>200</v>
      </c>
      <c r="J214" s="54">
        <f>SUM(J215)</f>
        <v>200</v>
      </c>
      <c r="K214" s="54"/>
      <c r="L214" s="54">
        <f>SUM(H214+I214)</f>
        <v>300</v>
      </c>
      <c r="Q214" s="63"/>
    </row>
    <row r="215" spans="1:17" ht="12.75">
      <c r="A215" s="26"/>
      <c r="B215" s="26" t="s">
        <v>251</v>
      </c>
      <c r="C215" s="88">
        <v>992</v>
      </c>
      <c r="D215" s="53" t="s">
        <v>172</v>
      </c>
      <c r="E215" s="53" t="s">
        <v>158</v>
      </c>
      <c r="F215" s="53" t="s">
        <v>441</v>
      </c>
      <c r="G215" s="53" t="s">
        <v>253</v>
      </c>
      <c r="H215" s="18">
        <v>100</v>
      </c>
      <c r="I215" s="54">
        <f>SUM(J215+K215)</f>
        <v>200</v>
      </c>
      <c r="J215" s="54">
        <v>200</v>
      </c>
      <c r="K215" s="54"/>
      <c r="L215" s="54">
        <f>SUM(H215+I215)</f>
        <v>300</v>
      </c>
      <c r="Q215" s="63"/>
    </row>
    <row r="216" spans="1:17" ht="33.75" customHeight="1">
      <c r="A216" s="26"/>
      <c r="B216" s="26" t="s">
        <v>518</v>
      </c>
      <c r="C216" s="88">
        <v>992</v>
      </c>
      <c r="D216" s="53" t="s">
        <v>172</v>
      </c>
      <c r="E216" s="53" t="s">
        <v>158</v>
      </c>
      <c r="F216" s="53" t="s">
        <v>443</v>
      </c>
      <c r="G216" s="53"/>
      <c r="H216" s="18">
        <f>SUM(H217)</f>
        <v>437</v>
      </c>
      <c r="I216" s="54">
        <f>SUM(J216+K216)</f>
        <v>0</v>
      </c>
      <c r="J216" s="54">
        <f>SUM(J217)</f>
        <v>0</v>
      </c>
      <c r="K216" s="54"/>
      <c r="L216" s="54">
        <f>SUM(H216+I216)</f>
        <v>437</v>
      </c>
      <c r="Q216" s="63"/>
    </row>
    <row r="217" spans="1:17" ht="33.75" customHeight="1">
      <c r="A217" s="26"/>
      <c r="B217" s="26" t="s">
        <v>251</v>
      </c>
      <c r="C217" s="88">
        <v>992</v>
      </c>
      <c r="D217" s="53" t="s">
        <v>172</v>
      </c>
      <c r="E217" s="53" t="s">
        <v>158</v>
      </c>
      <c r="F217" s="53" t="s">
        <v>443</v>
      </c>
      <c r="G217" s="53" t="s">
        <v>253</v>
      </c>
      <c r="H217" s="18">
        <v>437</v>
      </c>
      <c r="I217" s="54">
        <f>SUM(J217+K217)</f>
        <v>0</v>
      </c>
      <c r="J217" s="54">
        <v>0</v>
      </c>
      <c r="K217" s="54"/>
      <c r="L217" s="54">
        <f>SUM(H217+I217)</f>
        <v>437</v>
      </c>
      <c r="Q217" s="63"/>
    </row>
    <row r="218" spans="1:17" ht="47.25" customHeight="1">
      <c r="A218" s="26"/>
      <c r="B218" s="102" t="s">
        <v>444</v>
      </c>
      <c r="C218" s="88">
        <v>992</v>
      </c>
      <c r="D218" s="53" t="s">
        <v>172</v>
      </c>
      <c r="E218" s="53" t="s">
        <v>158</v>
      </c>
      <c r="F218" s="103" t="s">
        <v>445</v>
      </c>
      <c r="G218" s="53"/>
      <c r="H218" s="18">
        <f aca="true" t="shared" si="26" ref="H218:O218">SUM(H219)</f>
        <v>2600</v>
      </c>
      <c r="I218" s="18">
        <f t="shared" si="26"/>
        <v>1593.6</v>
      </c>
      <c r="J218" s="18">
        <f t="shared" si="26"/>
        <v>597.5999999999999</v>
      </c>
      <c r="K218" s="18">
        <f t="shared" si="26"/>
        <v>996</v>
      </c>
      <c r="L218" s="18">
        <f t="shared" si="26"/>
        <v>4193.6</v>
      </c>
      <c r="M218" s="18">
        <f t="shared" si="26"/>
        <v>0</v>
      </c>
      <c r="N218" s="18">
        <f t="shared" si="26"/>
        <v>0</v>
      </c>
      <c r="O218" s="18">
        <f t="shared" si="26"/>
        <v>0</v>
      </c>
      <c r="Q218" s="63"/>
    </row>
    <row r="219" spans="1:19" ht="30.75" customHeight="1">
      <c r="A219" s="26"/>
      <c r="B219" s="102" t="s">
        <v>446</v>
      </c>
      <c r="C219" s="88">
        <v>992</v>
      </c>
      <c r="D219" s="53" t="s">
        <v>172</v>
      </c>
      <c r="E219" s="53" t="s">
        <v>158</v>
      </c>
      <c r="F219" s="103" t="s">
        <v>447</v>
      </c>
      <c r="G219" s="53"/>
      <c r="H219" s="18">
        <f>SUM(H220+H228+H222+H224+H226)</f>
        <v>2600</v>
      </c>
      <c r="I219" s="18">
        <f>SUM(I220+I228+I222+I224+I226)</f>
        <v>1593.6</v>
      </c>
      <c r="J219" s="18">
        <f>SUM(J220+J228+J222+J224+J226)</f>
        <v>597.5999999999999</v>
      </c>
      <c r="K219" s="18">
        <f>SUM(K220+K228+K222+K224+K226)</f>
        <v>996</v>
      </c>
      <c r="L219" s="18">
        <f>SUM(L220+L228+L222+L224+L226)</f>
        <v>4193.6</v>
      </c>
      <c r="Q219" s="63"/>
      <c r="S219" s="102"/>
    </row>
    <row r="220" spans="1:19" ht="45" customHeight="1" hidden="1">
      <c r="A220" s="26"/>
      <c r="B220" s="102" t="s">
        <v>448</v>
      </c>
      <c r="C220" s="88">
        <v>992</v>
      </c>
      <c r="D220" s="53" t="s">
        <v>172</v>
      </c>
      <c r="E220" s="53" t="s">
        <v>158</v>
      </c>
      <c r="F220" s="104" t="s">
        <v>449</v>
      </c>
      <c r="G220" s="53"/>
      <c r="H220" s="18">
        <f>SUM(H221)</f>
        <v>1800</v>
      </c>
      <c r="I220" s="54">
        <f>SUM(J220+K220)</f>
        <v>-1800</v>
      </c>
      <c r="J220" s="54">
        <f>SUM(J221)</f>
        <v>-1800</v>
      </c>
      <c r="K220" s="105"/>
      <c r="L220" s="54">
        <f aca="true" t="shared" si="27" ref="L220:L233">SUM(H220+I220)</f>
        <v>0</v>
      </c>
      <c r="Q220" s="63"/>
      <c r="S220" s="55"/>
    </row>
    <row r="221" spans="1:17" ht="12.75" hidden="1">
      <c r="A221" s="26"/>
      <c r="B221" s="26" t="s">
        <v>251</v>
      </c>
      <c r="C221" s="88">
        <v>992</v>
      </c>
      <c r="D221" s="53" t="s">
        <v>172</v>
      </c>
      <c r="E221" s="53" t="s">
        <v>158</v>
      </c>
      <c r="F221" s="104" t="s">
        <v>449</v>
      </c>
      <c r="G221" s="53" t="s">
        <v>253</v>
      </c>
      <c r="H221" s="18">
        <v>1800</v>
      </c>
      <c r="I221" s="54">
        <f>SUM(J221+K221)</f>
        <v>-1800</v>
      </c>
      <c r="J221" s="54">
        <v>-1800</v>
      </c>
      <c r="K221" s="54"/>
      <c r="L221" s="54">
        <f t="shared" si="27"/>
        <v>0</v>
      </c>
      <c r="P221" s="63"/>
      <c r="Q221" s="63"/>
    </row>
    <row r="222" spans="1:17" ht="12.75">
      <c r="A222" s="26"/>
      <c r="B222" s="55" t="s">
        <v>450</v>
      </c>
      <c r="C222" s="88">
        <v>992</v>
      </c>
      <c r="D222" s="53" t="s">
        <v>172</v>
      </c>
      <c r="E222" s="53" t="s">
        <v>158</v>
      </c>
      <c r="F222" s="104" t="s">
        <v>451</v>
      </c>
      <c r="G222" s="53"/>
      <c r="H222" s="18">
        <f>SUM(H223)</f>
        <v>0</v>
      </c>
      <c r="I222" s="54">
        <f aca="true" t="shared" si="28" ref="I222:I227">SUM(J222+K222)</f>
        <v>2397.6</v>
      </c>
      <c r="J222" s="54">
        <f>SUM(J223)</f>
        <v>2397.6</v>
      </c>
      <c r="K222" s="105"/>
      <c r="L222" s="54">
        <f aca="true" t="shared" si="29" ref="L222:L227">SUM(H222+I222)</f>
        <v>2397.6</v>
      </c>
      <c r="P222" s="63"/>
      <c r="Q222" s="63"/>
    </row>
    <row r="223" spans="1:17" ht="12.75">
      <c r="A223" s="26"/>
      <c r="B223" s="26" t="s">
        <v>251</v>
      </c>
      <c r="C223" s="88">
        <v>992</v>
      </c>
      <c r="D223" s="53" t="s">
        <v>172</v>
      </c>
      <c r="E223" s="53" t="s">
        <v>158</v>
      </c>
      <c r="F223" s="104" t="s">
        <v>451</v>
      </c>
      <c r="G223" s="53" t="s">
        <v>253</v>
      </c>
      <c r="H223" s="18">
        <v>0</v>
      </c>
      <c r="I223" s="54">
        <f t="shared" si="28"/>
        <v>2397.6</v>
      </c>
      <c r="J223" s="54">
        <v>2397.6</v>
      </c>
      <c r="K223" s="54"/>
      <c r="L223" s="54">
        <f t="shared" si="29"/>
        <v>2397.6</v>
      </c>
      <c r="P223" s="63"/>
      <c r="Q223" s="63"/>
    </row>
    <row r="224" spans="1:17" ht="12.75">
      <c r="A224" s="26"/>
      <c r="B224" s="7" t="s">
        <v>446</v>
      </c>
      <c r="C224" s="88">
        <v>992</v>
      </c>
      <c r="D224" s="53" t="s">
        <v>172</v>
      </c>
      <c r="E224" s="53" t="s">
        <v>158</v>
      </c>
      <c r="F224" s="53" t="s">
        <v>452</v>
      </c>
      <c r="G224" s="53"/>
      <c r="H224" s="18">
        <f>SUM(H225)</f>
        <v>0</v>
      </c>
      <c r="I224" s="54">
        <f t="shared" si="28"/>
        <v>398.4</v>
      </c>
      <c r="J224" s="54">
        <f>SUM(J225)</f>
        <v>0</v>
      </c>
      <c r="K224" s="54">
        <f>SUM(K225)</f>
        <v>398.4</v>
      </c>
      <c r="L224" s="54">
        <f t="shared" si="29"/>
        <v>398.4</v>
      </c>
      <c r="P224" s="63"/>
      <c r="Q224" s="63"/>
    </row>
    <row r="225" spans="1:17" ht="12.75">
      <c r="A225" s="26"/>
      <c r="B225" s="26" t="s">
        <v>453</v>
      </c>
      <c r="C225" s="88">
        <v>992</v>
      </c>
      <c r="D225" s="53" t="s">
        <v>172</v>
      </c>
      <c r="E225" s="53" t="s">
        <v>158</v>
      </c>
      <c r="F225" s="53" t="s">
        <v>452</v>
      </c>
      <c r="G225" s="53" t="s">
        <v>253</v>
      </c>
      <c r="H225" s="18">
        <v>0</v>
      </c>
      <c r="I225" s="54">
        <f t="shared" si="28"/>
        <v>398.4</v>
      </c>
      <c r="J225" s="54">
        <v>0</v>
      </c>
      <c r="K225" s="54">
        <v>398.4</v>
      </c>
      <c r="L225" s="54">
        <f t="shared" si="29"/>
        <v>398.4</v>
      </c>
      <c r="P225" s="63"/>
      <c r="Q225" s="63"/>
    </row>
    <row r="226" spans="1:17" ht="12.75">
      <c r="A226" s="26"/>
      <c r="B226" s="7" t="s">
        <v>454</v>
      </c>
      <c r="C226" s="88">
        <v>992</v>
      </c>
      <c r="D226" s="53" t="s">
        <v>172</v>
      </c>
      <c r="E226" s="53" t="s">
        <v>158</v>
      </c>
      <c r="F226" s="53" t="s">
        <v>455</v>
      </c>
      <c r="G226" s="53"/>
      <c r="H226" s="18">
        <f>SUM(H227)</f>
        <v>0</v>
      </c>
      <c r="I226" s="54">
        <f t="shared" si="28"/>
        <v>597.6</v>
      </c>
      <c r="J226" s="54">
        <f>SUM(J227)</f>
        <v>0</v>
      </c>
      <c r="K226" s="54">
        <f>SUM(K227)</f>
        <v>597.6</v>
      </c>
      <c r="L226" s="54">
        <f t="shared" si="29"/>
        <v>597.6</v>
      </c>
      <c r="P226" s="63"/>
      <c r="Q226" s="63"/>
    </row>
    <row r="227" spans="1:17" ht="12.75">
      <c r="A227" s="26"/>
      <c r="B227" s="26" t="s">
        <v>453</v>
      </c>
      <c r="C227" s="88">
        <v>992</v>
      </c>
      <c r="D227" s="53" t="s">
        <v>172</v>
      </c>
      <c r="E227" s="53" t="s">
        <v>158</v>
      </c>
      <c r="F227" s="53" t="s">
        <v>455</v>
      </c>
      <c r="G227" s="53" t="s">
        <v>253</v>
      </c>
      <c r="H227" s="18">
        <v>0</v>
      </c>
      <c r="I227" s="54">
        <f t="shared" si="28"/>
        <v>597.6</v>
      </c>
      <c r="J227" s="54">
        <v>0</v>
      </c>
      <c r="K227" s="54">
        <v>597.6</v>
      </c>
      <c r="L227" s="54">
        <f t="shared" si="29"/>
        <v>597.6</v>
      </c>
      <c r="P227" s="63"/>
      <c r="Q227" s="63"/>
    </row>
    <row r="228" spans="1:17" ht="81.75" customHeight="1">
      <c r="A228" s="26"/>
      <c r="B228" s="55" t="s">
        <v>456</v>
      </c>
      <c r="C228" s="88">
        <v>992</v>
      </c>
      <c r="D228" s="53" t="s">
        <v>172</v>
      </c>
      <c r="E228" s="53" t="s">
        <v>158</v>
      </c>
      <c r="F228" s="104" t="s">
        <v>457</v>
      </c>
      <c r="G228" s="53"/>
      <c r="H228" s="18">
        <f>SUM(H229)</f>
        <v>800</v>
      </c>
      <c r="I228" s="54">
        <f>SUM(J228+K228)</f>
        <v>0</v>
      </c>
      <c r="J228" s="54">
        <f>SUM(J230)</f>
        <v>0</v>
      </c>
      <c r="K228" s="105"/>
      <c r="L228" s="54">
        <f t="shared" si="27"/>
        <v>800</v>
      </c>
      <c r="P228" s="63"/>
      <c r="Q228" s="63"/>
    </row>
    <row r="229" spans="1:17" ht="12.75">
      <c r="A229" s="26"/>
      <c r="B229" s="55" t="s">
        <v>519</v>
      </c>
      <c r="C229" s="88">
        <v>992</v>
      </c>
      <c r="D229" s="53" t="s">
        <v>172</v>
      </c>
      <c r="E229" s="53" t="s">
        <v>158</v>
      </c>
      <c r="F229" s="104" t="s">
        <v>460</v>
      </c>
      <c r="G229" s="53"/>
      <c r="H229" s="18">
        <f>SUM(H230)</f>
        <v>800</v>
      </c>
      <c r="I229" s="18">
        <f>SUM(I230)</f>
        <v>0</v>
      </c>
      <c r="J229" s="18">
        <f>SUM(J230)</f>
        <v>0</v>
      </c>
      <c r="K229" s="18">
        <f>SUM(K230)</f>
        <v>0</v>
      </c>
      <c r="L229" s="18">
        <f>SUM(L230)</f>
        <v>800</v>
      </c>
      <c r="Q229" s="63"/>
    </row>
    <row r="230" spans="1:17" ht="29.25" customHeight="1">
      <c r="A230" s="26"/>
      <c r="B230" s="26" t="s">
        <v>251</v>
      </c>
      <c r="C230" s="88">
        <v>992</v>
      </c>
      <c r="D230" s="53" t="s">
        <v>172</v>
      </c>
      <c r="E230" s="53" t="s">
        <v>158</v>
      </c>
      <c r="F230" s="104" t="s">
        <v>460</v>
      </c>
      <c r="G230" s="53" t="s">
        <v>253</v>
      </c>
      <c r="H230" s="18">
        <v>800</v>
      </c>
      <c r="I230" s="54">
        <f>SUM(J230+K230)</f>
        <v>0</v>
      </c>
      <c r="J230" s="54">
        <v>0</v>
      </c>
      <c r="K230" s="54"/>
      <c r="L230" s="54">
        <f t="shared" si="27"/>
        <v>800</v>
      </c>
      <c r="P230" s="63"/>
      <c r="Q230" s="63"/>
    </row>
    <row r="231" spans="1:17" ht="15.75" customHeight="1">
      <c r="A231" s="12" t="s">
        <v>199</v>
      </c>
      <c r="B231" s="12" t="s">
        <v>200</v>
      </c>
      <c r="C231" s="46">
        <v>992</v>
      </c>
      <c r="D231" s="50" t="s">
        <v>164</v>
      </c>
      <c r="E231" s="53"/>
      <c r="F231" s="53"/>
      <c r="G231" s="53"/>
      <c r="H231" s="13">
        <f>SUM(H232)</f>
        <v>11700.5</v>
      </c>
      <c r="I231" s="54">
        <f>SUM(J231+K231)</f>
        <v>268.7</v>
      </c>
      <c r="J231" s="47">
        <f>SUM(J232)</f>
        <v>268.7</v>
      </c>
      <c r="K231" s="47">
        <f>SUM(K232)</f>
        <v>0</v>
      </c>
      <c r="L231" s="47">
        <f t="shared" si="27"/>
        <v>11969.2</v>
      </c>
      <c r="Q231" s="63"/>
    </row>
    <row r="232" spans="1:17" ht="16.5" customHeight="1">
      <c r="A232" s="26"/>
      <c r="B232" s="26" t="s">
        <v>201</v>
      </c>
      <c r="C232" s="88">
        <v>992</v>
      </c>
      <c r="D232" s="53" t="s">
        <v>164</v>
      </c>
      <c r="E232" s="53" t="s">
        <v>154</v>
      </c>
      <c r="F232" s="53"/>
      <c r="G232" s="53"/>
      <c r="H232" s="18">
        <f>SUM(H234)</f>
        <v>11700.5</v>
      </c>
      <c r="I232" s="18">
        <f>SUM(I234)</f>
        <v>268.7</v>
      </c>
      <c r="J232" s="18">
        <f>SUM(J234)</f>
        <v>268.7</v>
      </c>
      <c r="K232" s="18">
        <f>SUM(K234)</f>
        <v>0</v>
      </c>
      <c r="L232" s="54">
        <f t="shared" si="27"/>
        <v>11969.2</v>
      </c>
      <c r="Q232" s="63"/>
    </row>
    <row r="233" spans="1:17" ht="12.75">
      <c r="A233" s="26"/>
      <c r="B233" s="26" t="s">
        <v>461</v>
      </c>
      <c r="C233" s="88">
        <v>992</v>
      </c>
      <c r="D233" s="53" t="s">
        <v>164</v>
      </c>
      <c r="E233" s="53" t="s">
        <v>154</v>
      </c>
      <c r="F233" s="53" t="s">
        <v>462</v>
      </c>
      <c r="G233" s="53"/>
      <c r="H233" s="18">
        <f>SUM(H234)</f>
        <v>11700.5</v>
      </c>
      <c r="I233" s="18">
        <f>SUM(I234)</f>
        <v>268.7</v>
      </c>
      <c r="J233" s="18">
        <f>SUM(J234)</f>
        <v>268.7</v>
      </c>
      <c r="K233" s="18">
        <f>SUM(K234)</f>
        <v>0</v>
      </c>
      <c r="L233" s="18">
        <f t="shared" si="27"/>
        <v>11969.2</v>
      </c>
      <c r="Q233" s="63"/>
    </row>
    <row r="234" spans="1:17" ht="30" customHeight="1">
      <c r="A234" s="26"/>
      <c r="B234" s="26" t="s">
        <v>520</v>
      </c>
      <c r="C234" s="88">
        <v>992</v>
      </c>
      <c r="D234" s="53" t="s">
        <v>164</v>
      </c>
      <c r="E234" s="53" t="s">
        <v>154</v>
      </c>
      <c r="F234" s="53" t="s">
        <v>464</v>
      </c>
      <c r="G234" s="53"/>
      <c r="H234" s="18">
        <f aca="true" t="shared" si="30" ref="H234:O234">SUM(H235+H237)</f>
        <v>11700.5</v>
      </c>
      <c r="I234" s="18">
        <f t="shared" si="30"/>
        <v>268.7</v>
      </c>
      <c r="J234" s="18">
        <f t="shared" si="30"/>
        <v>268.7</v>
      </c>
      <c r="K234" s="18">
        <f t="shared" si="30"/>
        <v>0</v>
      </c>
      <c r="L234" s="18">
        <f t="shared" si="30"/>
        <v>11969.2</v>
      </c>
      <c r="M234" s="18">
        <f t="shared" si="30"/>
        <v>0</v>
      </c>
      <c r="N234" s="18">
        <f t="shared" si="30"/>
        <v>0</v>
      </c>
      <c r="O234" s="18">
        <f t="shared" si="30"/>
        <v>0</v>
      </c>
      <c r="Q234" s="63"/>
    </row>
    <row r="235" spans="1:17" ht="15" customHeight="1">
      <c r="A235" s="26"/>
      <c r="B235" s="26" t="s">
        <v>521</v>
      </c>
      <c r="C235" s="88">
        <v>992</v>
      </c>
      <c r="D235" s="53" t="s">
        <v>164</v>
      </c>
      <c r="E235" s="53" t="s">
        <v>154</v>
      </c>
      <c r="F235" s="53" t="s">
        <v>466</v>
      </c>
      <c r="G235" s="53"/>
      <c r="H235" s="18">
        <f>SUM(H236)</f>
        <v>2605.8</v>
      </c>
      <c r="I235" s="18">
        <f>SUM(I236)</f>
        <v>0</v>
      </c>
      <c r="J235" s="18">
        <f>SUM(J236)</f>
        <v>0</v>
      </c>
      <c r="K235" s="18">
        <f>SUM(K236)</f>
        <v>0</v>
      </c>
      <c r="L235" s="18">
        <f>SUM(L236)</f>
        <v>2605.8</v>
      </c>
      <c r="Q235" s="63"/>
    </row>
    <row r="236" spans="1:17" ht="12.75">
      <c r="A236" s="26"/>
      <c r="B236" s="26" t="s">
        <v>231</v>
      </c>
      <c r="C236" s="88">
        <v>992</v>
      </c>
      <c r="D236" s="53" t="s">
        <v>164</v>
      </c>
      <c r="E236" s="53" t="s">
        <v>154</v>
      </c>
      <c r="F236" s="53" t="s">
        <v>466</v>
      </c>
      <c r="G236" s="53" t="s">
        <v>232</v>
      </c>
      <c r="H236" s="18">
        <v>2605.8</v>
      </c>
      <c r="I236" s="54">
        <f>SUM(J236+K236)</f>
        <v>0</v>
      </c>
      <c r="J236" s="54">
        <v>0</v>
      </c>
      <c r="K236" s="54"/>
      <c r="L236" s="54">
        <f>SUM(H236+I236)</f>
        <v>2605.8</v>
      </c>
      <c r="Q236" s="63"/>
    </row>
    <row r="237" spans="1:17" ht="50.25" customHeight="1">
      <c r="A237" s="26"/>
      <c r="B237" s="26" t="s">
        <v>413</v>
      </c>
      <c r="C237" s="88">
        <v>992</v>
      </c>
      <c r="D237" s="53" t="s">
        <v>164</v>
      </c>
      <c r="E237" s="53" t="s">
        <v>154</v>
      </c>
      <c r="F237" s="53" t="s">
        <v>467</v>
      </c>
      <c r="G237" s="53"/>
      <c r="H237" s="18">
        <f>SUM(H238)</f>
        <v>9094.7</v>
      </c>
      <c r="I237" s="18">
        <f>SUM(I238)</f>
        <v>268.7</v>
      </c>
      <c r="J237" s="18">
        <f>SUM(J238)</f>
        <v>268.7</v>
      </c>
      <c r="K237" s="18">
        <f>SUM(K238)</f>
        <v>0</v>
      </c>
      <c r="L237" s="18">
        <f>SUM(L238)</f>
        <v>9363.400000000001</v>
      </c>
      <c r="Q237" s="63"/>
    </row>
    <row r="238" spans="1:17" ht="45.75" customHeight="1">
      <c r="A238" s="26"/>
      <c r="B238" s="7" t="s">
        <v>323</v>
      </c>
      <c r="C238" s="88">
        <v>992</v>
      </c>
      <c r="D238" s="53" t="s">
        <v>164</v>
      </c>
      <c r="E238" s="53" t="s">
        <v>154</v>
      </c>
      <c r="F238" s="53" t="s">
        <v>467</v>
      </c>
      <c r="G238" s="53" t="s">
        <v>324</v>
      </c>
      <c r="H238" s="18">
        <v>9094.7</v>
      </c>
      <c r="I238" s="54">
        <f>SUM(J238+K238)</f>
        <v>268.7</v>
      </c>
      <c r="J238" s="54">
        <v>268.7</v>
      </c>
      <c r="K238" s="54">
        <v>0</v>
      </c>
      <c r="L238" s="54">
        <f aca="true" t="shared" si="31" ref="L238:L244">SUM(H238+I238)</f>
        <v>9363.400000000001</v>
      </c>
      <c r="Q238" s="63"/>
    </row>
    <row r="239" spans="1:17" ht="12.75">
      <c r="A239" s="122" t="s">
        <v>202</v>
      </c>
      <c r="B239" s="12" t="s">
        <v>203</v>
      </c>
      <c r="C239" s="46">
        <v>992</v>
      </c>
      <c r="D239" s="50" t="s">
        <v>166</v>
      </c>
      <c r="E239" s="50"/>
      <c r="F239" s="50"/>
      <c r="G239" s="50"/>
      <c r="H239" s="13">
        <f aca="true" t="shared" si="32" ref="H239:J243">SUM(H240)</f>
        <v>630</v>
      </c>
      <c r="I239" s="47">
        <f t="shared" si="32"/>
        <v>-437</v>
      </c>
      <c r="J239" s="47">
        <f t="shared" si="32"/>
        <v>-437</v>
      </c>
      <c r="K239" s="47"/>
      <c r="L239" s="47">
        <f t="shared" si="31"/>
        <v>193</v>
      </c>
      <c r="Q239" s="63"/>
    </row>
    <row r="240" spans="1:17" ht="33.75" customHeight="1">
      <c r="A240" s="106"/>
      <c r="B240" s="26" t="s">
        <v>522</v>
      </c>
      <c r="C240" s="88">
        <v>992</v>
      </c>
      <c r="D240" s="53" t="s">
        <v>166</v>
      </c>
      <c r="E240" s="53" t="s">
        <v>154</v>
      </c>
      <c r="F240" s="53"/>
      <c r="G240" s="53"/>
      <c r="H240" s="18">
        <f>SUM(H242)</f>
        <v>630</v>
      </c>
      <c r="I240" s="54">
        <f>SUM(I242)</f>
        <v>-437</v>
      </c>
      <c r="J240" s="54">
        <f>SUM(J242)</f>
        <v>-437</v>
      </c>
      <c r="K240" s="54"/>
      <c r="L240" s="54">
        <f t="shared" si="31"/>
        <v>193</v>
      </c>
      <c r="Q240" s="63"/>
    </row>
    <row r="241" spans="1:17" ht="18.75" customHeight="1">
      <c r="A241" s="106"/>
      <c r="B241" s="26" t="s">
        <v>468</v>
      </c>
      <c r="C241" s="88">
        <v>992</v>
      </c>
      <c r="D241" s="53" t="s">
        <v>166</v>
      </c>
      <c r="E241" s="53" t="s">
        <v>154</v>
      </c>
      <c r="F241" s="53" t="s">
        <v>469</v>
      </c>
      <c r="G241" s="53"/>
      <c r="H241" s="18">
        <f t="shared" si="32"/>
        <v>630</v>
      </c>
      <c r="I241" s="54">
        <f t="shared" si="32"/>
        <v>-437</v>
      </c>
      <c r="J241" s="54">
        <f t="shared" si="32"/>
        <v>-437</v>
      </c>
      <c r="K241" s="54"/>
      <c r="L241" s="54">
        <f>SUM(H241+I241)</f>
        <v>193</v>
      </c>
      <c r="Q241" s="63"/>
    </row>
    <row r="242" spans="1:17" ht="12.75">
      <c r="A242" s="106"/>
      <c r="B242" s="26" t="s">
        <v>470</v>
      </c>
      <c r="C242" s="88">
        <v>992</v>
      </c>
      <c r="D242" s="53" t="s">
        <v>166</v>
      </c>
      <c r="E242" s="53" t="s">
        <v>154</v>
      </c>
      <c r="F242" s="53" t="s">
        <v>471</v>
      </c>
      <c r="G242" s="53"/>
      <c r="H242" s="18">
        <f t="shared" si="32"/>
        <v>630</v>
      </c>
      <c r="I242" s="54">
        <f t="shared" si="32"/>
        <v>-437</v>
      </c>
      <c r="J242" s="54">
        <f t="shared" si="32"/>
        <v>-437</v>
      </c>
      <c r="K242" s="54"/>
      <c r="L242" s="54">
        <f t="shared" si="31"/>
        <v>193</v>
      </c>
      <c r="Q242" s="63"/>
    </row>
    <row r="243" spans="1:17" ht="33.75" customHeight="1">
      <c r="A243" s="106"/>
      <c r="B243" s="26" t="s">
        <v>472</v>
      </c>
      <c r="C243" s="88">
        <v>992</v>
      </c>
      <c r="D243" s="53" t="s">
        <v>166</v>
      </c>
      <c r="E243" s="53" t="s">
        <v>154</v>
      </c>
      <c r="F243" s="53" t="s">
        <v>473</v>
      </c>
      <c r="G243" s="53"/>
      <c r="H243" s="18">
        <f t="shared" si="32"/>
        <v>630</v>
      </c>
      <c r="I243" s="54">
        <f t="shared" si="32"/>
        <v>-437</v>
      </c>
      <c r="J243" s="54">
        <f t="shared" si="32"/>
        <v>-437</v>
      </c>
      <c r="K243" s="54"/>
      <c r="L243" s="54">
        <f t="shared" si="31"/>
        <v>193</v>
      </c>
      <c r="Q243" s="63"/>
    </row>
    <row r="244" spans="1:17" ht="12.75">
      <c r="A244" s="106"/>
      <c r="B244" s="26" t="s">
        <v>474</v>
      </c>
      <c r="C244" s="88">
        <v>992</v>
      </c>
      <c r="D244" s="53" t="s">
        <v>166</v>
      </c>
      <c r="E244" s="53" t="s">
        <v>154</v>
      </c>
      <c r="F244" s="53" t="s">
        <v>473</v>
      </c>
      <c r="G244" s="53" t="s">
        <v>475</v>
      </c>
      <c r="H244" s="18">
        <v>630</v>
      </c>
      <c r="I244" s="54">
        <f>SUM(J244+K244)</f>
        <v>-437</v>
      </c>
      <c r="J244" s="54">
        <v>-437</v>
      </c>
      <c r="K244" s="54"/>
      <c r="L244" s="54">
        <f t="shared" si="31"/>
        <v>193</v>
      </c>
      <c r="Q244" s="63"/>
    </row>
    <row r="245" spans="1:17" ht="15.75" customHeight="1">
      <c r="A245" s="106"/>
      <c r="B245" s="60"/>
      <c r="C245" s="60"/>
      <c r="D245" s="88"/>
      <c r="E245" s="53"/>
      <c r="F245" s="96"/>
      <c r="G245" s="97"/>
      <c r="H245" s="123"/>
      <c r="I245" s="123"/>
      <c r="J245" s="97"/>
      <c r="K245" s="63"/>
      <c r="L245" s="63"/>
      <c r="Q245" s="63"/>
    </row>
    <row r="246" spans="1:17" ht="15.75" customHeight="1">
      <c r="A246" s="106"/>
      <c r="B246" s="60"/>
      <c r="C246" s="60"/>
      <c r="D246" s="106"/>
      <c r="E246" s="107"/>
      <c r="F246" s="106"/>
      <c r="G246" s="108"/>
      <c r="H246" s="109"/>
      <c r="I246" s="109"/>
      <c r="J246" s="108"/>
      <c r="K246" s="63"/>
      <c r="L246" s="63"/>
      <c r="Q246" s="63"/>
    </row>
    <row r="247" spans="1:17" ht="18.75" customHeight="1">
      <c r="A247" s="64" t="s">
        <v>138</v>
      </c>
      <c r="B247" s="64"/>
      <c r="C247" s="64"/>
      <c r="D247" s="64"/>
      <c r="E247" s="74"/>
      <c r="F247" s="78"/>
      <c r="G247" s="110"/>
      <c r="H247" s="110"/>
      <c r="I247" s="110"/>
      <c r="J247" s="110"/>
      <c r="K247" s="63"/>
      <c r="L247" s="63"/>
      <c r="Q247" s="63"/>
    </row>
    <row r="248" spans="1:17" ht="12.75">
      <c r="A248" s="70" t="s">
        <v>488</v>
      </c>
      <c r="B248" s="70"/>
      <c r="C248" s="124"/>
      <c r="D248" s="67"/>
      <c r="E248" s="74"/>
      <c r="F248" s="78"/>
      <c r="G248" s="110"/>
      <c r="H248" s="110"/>
      <c r="I248" s="110"/>
      <c r="J248" s="110"/>
      <c r="K248" s="63"/>
      <c r="L248" s="63"/>
      <c r="Q248" s="125"/>
    </row>
    <row r="249" spans="1:17" ht="18.75" customHeight="1">
      <c r="A249" s="70" t="s">
        <v>523</v>
      </c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Q249" s="63"/>
    </row>
    <row r="250" spans="1:12" ht="12.75">
      <c r="A250"/>
      <c r="B250"/>
      <c r="C250"/>
      <c r="D250"/>
      <c r="E250"/>
      <c r="F250"/>
      <c r="G250"/>
      <c r="H250"/>
      <c r="I250"/>
      <c r="J250"/>
      <c r="K250" s="63"/>
      <c r="L250" s="63"/>
    </row>
    <row r="251" spans="1:12" ht="12.75">
      <c r="A251"/>
      <c r="B251"/>
      <c r="C251"/>
      <c r="D251"/>
      <c r="E251"/>
      <c r="F251"/>
      <c r="G251"/>
      <c r="H251"/>
      <c r="I251"/>
      <c r="J251"/>
      <c r="K251" s="63"/>
      <c r="L251" s="63"/>
    </row>
    <row r="252" spans="1:12" ht="12.75">
      <c r="A252"/>
      <c r="B252"/>
      <c r="C252"/>
      <c r="D252"/>
      <c r="E252"/>
      <c r="F252"/>
      <c r="G252"/>
      <c r="H252"/>
      <c r="I252"/>
      <c r="J252"/>
      <c r="K252" s="63"/>
      <c r="L252" s="63"/>
    </row>
    <row r="253" spans="1:12" ht="12.75">
      <c r="A253"/>
      <c r="B253"/>
      <c r="C253"/>
      <c r="D253"/>
      <c r="E253"/>
      <c r="F253"/>
      <c r="G253"/>
      <c r="H253"/>
      <c r="I253"/>
      <c r="J253"/>
      <c r="K253" s="63"/>
      <c r="L253" s="63"/>
    </row>
    <row r="254" spans="1:12" ht="12.75">
      <c r="A254"/>
      <c r="B254"/>
      <c r="C254"/>
      <c r="D254"/>
      <c r="E254"/>
      <c r="F254"/>
      <c r="G254"/>
      <c r="H254"/>
      <c r="I254"/>
      <c r="J254"/>
      <c r="K254" s="63"/>
      <c r="L254" s="63"/>
    </row>
    <row r="255" spans="1:12" ht="12.75">
      <c r="A255"/>
      <c r="B255"/>
      <c r="C255"/>
      <c r="D255"/>
      <c r="E255"/>
      <c r="F255"/>
      <c r="G255"/>
      <c r="H255"/>
      <c r="I255"/>
      <c r="J255"/>
      <c r="K255" s="63"/>
      <c r="L255" s="63"/>
    </row>
    <row r="256" spans="1:12" ht="12.75">
      <c r="A256"/>
      <c r="B256"/>
      <c r="C256"/>
      <c r="D256"/>
      <c r="E256"/>
      <c r="F256"/>
      <c r="G256"/>
      <c r="H256"/>
      <c r="I256"/>
      <c r="J256"/>
      <c r="K256" s="63"/>
      <c r="L256" s="63"/>
    </row>
    <row r="257" spans="1:12" ht="12.75">
      <c r="A257"/>
      <c r="B257"/>
      <c r="C257"/>
      <c r="D257"/>
      <c r="E257"/>
      <c r="F257"/>
      <c r="G257"/>
      <c r="H257"/>
      <c r="I257"/>
      <c r="J257"/>
      <c r="K257" s="63"/>
      <c r="L257" s="63"/>
    </row>
    <row r="258" spans="1:12" ht="12.75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</row>
    <row r="259" spans="1:12" ht="12.75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</row>
    <row r="260" spans="1:12" ht="12.75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</row>
    <row r="261" spans="1:12" ht="12.75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</row>
    <row r="262" spans="1:12" ht="12.75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</row>
    <row r="263" spans="1:12" ht="12.75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</row>
    <row r="264" spans="1:12" ht="12.75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</row>
    <row r="265" spans="1:12" ht="12.75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</row>
    <row r="266" spans="1:12" ht="12.75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</row>
    <row r="267" spans="1:12" ht="12.75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</row>
    <row r="268" spans="1:12" ht="12.75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</row>
    <row r="269" spans="1:12" ht="12.75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</row>
    <row r="270" spans="1:12" ht="12.75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</row>
    <row r="271" spans="1:12" ht="12.75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</row>
    <row r="272" spans="1:12" ht="12.75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</row>
    <row r="273" spans="1:12" ht="12.75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</row>
    <row r="274" spans="1:12" ht="12.75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</row>
    <row r="275" spans="1:12" ht="12.75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</row>
    <row r="276" spans="1:12" ht="12.75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</row>
    <row r="277" spans="1:12" ht="12.75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</row>
    <row r="278" spans="1:12" ht="12.75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</row>
    <row r="279" spans="1:12" ht="12.75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</row>
    <row r="280" spans="1:12" ht="12.75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</row>
    <row r="281" spans="1:12" ht="12.75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</row>
    <row r="282" spans="1:12" ht="12.75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</row>
    <row r="283" spans="1:12" ht="12.75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</row>
    <row r="284" spans="1:12" ht="12.75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</row>
    <row r="285" spans="1:12" ht="12.75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</row>
    <row r="286" spans="1:12" ht="12.75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</row>
    <row r="287" spans="1:12" ht="12.75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</row>
    <row r="288" spans="1:12" ht="12.75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</row>
    <row r="289" spans="1:12" ht="12.75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</row>
    <row r="290" spans="1:12" ht="12.75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</row>
    <row r="291" spans="1:12" ht="12.75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</row>
    <row r="292" spans="1:12" ht="12.75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</row>
    <row r="293" spans="1:12" ht="12.75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</row>
    <row r="294" spans="1:12" ht="12.75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</row>
    <row r="295" spans="1:12" ht="12.75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</row>
    <row r="296" spans="1:12" ht="12.75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</row>
    <row r="297" spans="1:12" ht="12.75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</row>
    <row r="298" spans="1:12" ht="12.75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</row>
    <row r="299" spans="1:12" ht="12.75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</row>
    <row r="300" spans="1:12" ht="12.75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</row>
    <row r="301" spans="1:12" ht="12.75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</row>
    <row r="302" spans="1:12" ht="12.75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</row>
    <row r="303" spans="1:12" ht="12.75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</row>
    <row r="304" spans="1:12" ht="12.75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</row>
    <row r="305" spans="1:12" ht="12.75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</row>
    <row r="306" spans="1:12" ht="12.75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</row>
    <row r="307" spans="1:12" ht="12.75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</row>
    <row r="308" spans="1:12" ht="12.75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</row>
    <row r="309" spans="1:12" ht="12.75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</row>
    <row r="310" spans="1:12" ht="12.75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</row>
    <row r="311" spans="1:12" ht="12.75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</row>
    <row r="312" spans="1:12" ht="12.75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</row>
    <row r="313" spans="1:12" ht="12.75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</row>
    <row r="314" spans="1:12" ht="12.75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</row>
    <row r="315" spans="1:12" ht="12.75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</row>
    <row r="316" spans="1:12" ht="12.75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</row>
    <row r="317" spans="1:12" ht="12.75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</row>
    <row r="318" spans="1:12" ht="12.75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</row>
    <row r="319" spans="1:12" ht="12.75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</row>
    <row r="320" spans="1:12" ht="12.75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</row>
    <row r="321" spans="1:12" ht="12.75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</row>
    <row r="322" spans="1:12" ht="12.75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</row>
    <row r="323" spans="1:12" ht="12.75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</row>
    <row r="324" spans="1:12" ht="12.75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</row>
    <row r="325" spans="1:12" ht="12.75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</row>
    <row r="326" spans="1:12" ht="12.75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</row>
    <row r="327" spans="1:12" ht="12.75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</row>
    <row r="328" spans="1:12" ht="12.75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</row>
    <row r="329" spans="1:12" ht="12.75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</row>
    <row r="330" spans="1:12" ht="12.75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</row>
    <row r="331" spans="1:12" ht="12.75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</row>
    <row r="332" spans="1:12" ht="12.75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</row>
    <row r="333" spans="1:12" ht="12.75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</row>
    <row r="334" spans="1:12" ht="12.75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</row>
    <row r="335" spans="1:12" ht="12.75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</row>
    <row r="336" spans="1:12" ht="12.75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</row>
    <row r="337" spans="1:12" ht="12.75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</row>
    <row r="338" spans="1:12" ht="12.75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</row>
    <row r="339" spans="1:12" ht="12.75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</row>
    <row r="340" spans="1:12" ht="12.75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</row>
    <row r="341" spans="1:12" ht="12.75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</row>
    <row r="342" spans="1:12" ht="12.75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</row>
    <row r="343" spans="1:12" ht="12.75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</row>
    <row r="344" spans="1:12" ht="12.75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</row>
    <row r="345" spans="1:12" ht="12.75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</row>
    <row r="346" spans="1:12" ht="12.75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</row>
    <row r="347" spans="1:12" ht="12.75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</row>
    <row r="348" spans="1:12" ht="12.75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</row>
    <row r="349" spans="1:12" ht="12.75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</row>
    <row r="350" spans="1:12" ht="12.75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</row>
    <row r="351" spans="1:12" ht="12.75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</row>
    <row r="352" spans="1:12" ht="12.75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</row>
    <row r="353" spans="1:12" ht="12.75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</row>
    <row r="354" spans="1:12" ht="12.75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</row>
    <row r="355" spans="1:12" ht="12.75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</row>
    <row r="356" spans="1:12" ht="12.75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</row>
    <row r="357" spans="1:12" ht="12.75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</row>
    <row r="358" spans="1:12" ht="12.75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</row>
    <row r="359" spans="1:12" ht="12.75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</row>
    <row r="360" spans="1:12" ht="12.75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</row>
    <row r="361" spans="1:12" ht="12.75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</row>
    <row r="362" spans="1:12" ht="12.75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</row>
    <row r="363" spans="1:12" ht="12.75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</row>
    <row r="364" spans="1:12" ht="12.75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</row>
    <row r="365" spans="1:12" ht="12.75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</row>
    <row r="366" spans="1:12" ht="12.75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</row>
    <row r="367" spans="1:12" ht="12.75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</row>
    <row r="368" spans="1:12" ht="12.75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</row>
    <row r="369" spans="1:12" ht="12.75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</row>
    <row r="370" spans="1:12" ht="12.75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</row>
    <row r="371" spans="1:12" ht="12.75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</row>
    <row r="372" spans="1:12" ht="12.75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</row>
    <row r="373" spans="1:12" ht="12.75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</row>
    <row r="374" spans="1:12" ht="12.75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</row>
    <row r="375" spans="1:12" ht="12.75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</row>
    <row r="376" spans="1:12" ht="12.75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</row>
    <row r="377" spans="1:12" ht="12.75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</row>
  </sheetData>
  <sheetProtection selectLockedCells="1" selectUnlockedCells="1"/>
  <mergeCells count="17">
    <mergeCell ref="B1:L1"/>
    <mergeCell ref="B2:L2"/>
    <mergeCell ref="B3:L3"/>
    <mergeCell ref="B4:L4"/>
    <mergeCell ref="B5:L5"/>
    <mergeCell ref="B7:L7"/>
    <mergeCell ref="B8:L8"/>
    <mergeCell ref="B9:L9"/>
    <mergeCell ref="B10:L10"/>
    <mergeCell ref="B11:L11"/>
    <mergeCell ref="A13:L13"/>
    <mergeCell ref="A14:L14"/>
    <mergeCell ref="A15:L15"/>
    <mergeCell ref="F16:L16"/>
    <mergeCell ref="A247:B247"/>
    <mergeCell ref="A248:B248"/>
    <mergeCell ref="A249:L249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3">
      <selection activeCell="K9" sqref="K9"/>
    </sheetView>
  </sheetViews>
  <sheetFormatPr defaultColWidth="9.00390625" defaultRowHeight="12.75"/>
  <cols>
    <col min="3" max="3" width="9.25390625" style="0" customWidth="1"/>
    <col min="4" max="4" width="48.625" style="0" customWidth="1"/>
    <col min="5" max="5" width="10.625" style="0" customWidth="1"/>
  </cols>
  <sheetData>
    <row r="1" spans="4:5" ht="18.75" customHeight="1">
      <c r="D1" s="3" t="s">
        <v>209</v>
      </c>
      <c r="E1" s="3"/>
    </row>
    <row r="2" spans="1:5" ht="15" customHeight="1">
      <c r="A2" s="3" t="s">
        <v>1</v>
      </c>
      <c r="B2" s="3"/>
      <c r="C2" s="3"/>
      <c r="D2" s="3"/>
      <c r="E2" s="3"/>
    </row>
    <row r="3" spans="1:5" ht="15" customHeight="1">
      <c r="A3" s="3" t="s">
        <v>2</v>
      </c>
      <c r="B3" s="3"/>
      <c r="C3" s="3"/>
      <c r="D3" s="3"/>
      <c r="E3" s="3"/>
    </row>
    <row r="4" spans="1:5" ht="15.75" customHeight="1">
      <c r="A4" s="3" t="s">
        <v>3</v>
      </c>
      <c r="B4" s="3"/>
      <c r="C4" s="3"/>
      <c r="D4" s="3"/>
      <c r="E4" s="3"/>
    </row>
    <row r="5" spans="1:5" ht="16.5" customHeight="1">
      <c r="A5" s="3" t="s">
        <v>4</v>
      </c>
      <c r="B5" s="3"/>
      <c r="C5" s="3"/>
      <c r="D5" s="3"/>
      <c r="E5" s="3"/>
    </row>
    <row r="6" ht="4.5" customHeight="1"/>
    <row r="7" spans="4:5" ht="17.25" customHeight="1">
      <c r="D7" s="3" t="s">
        <v>524</v>
      </c>
      <c r="E7" s="3"/>
    </row>
    <row r="8" spans="1:5" ht="15.75" customHeight="1">
      <c r="A8" s="3" t="s">
        <v>1</v>
      </c>
      <c r="B8" s="3"/>
      <c r="C8" s="3"/>
      <c r="D8" s="3"/>
      <c r="E8" s="3"/>
    </row>
    <row r="9" spans="1:5" ht="15" customHeight="1">
      <c r="A9" s="3" t="s">
        <v>2</v>
      </c>
      <c r="B9" s="3"/>
      <c r="C9" s="3"/>
      <c r="D9" s="3"/>
      <c r="E9" s="3"/>
    </row>
    <row r="10" spans="1:5" ht="12.75">
      <c r="A10" s="3" t="s">
        <v>3</v>
      </c>
      <c r="B10" s="3"/>
      <c r="C10" s="3"/>
      <c r="D10" s="3"/>
      <c r="E10" s="3"/>
    </row>
    <row r="11" spans="1:5" ht="16.5" customHeight="1">
      <c r="A11" s="3" t="s">
        <v>6</v>
      </c>
      <c r="B11" s="3"/>
      <c r="C11" s="3"/>
      <c r="D11" s="3"/>
      <c r="E11" s="3"/>
    </row>
    <row r="12" spans="1:5" ht="8.25" customHeight="1">
      <c r="A12" s="4"/>
      <c r="B12" s="4"/>
      <c r="C12" s="4"/>
      <c r="D12" s="4"/>
      <c r="E12" s="4"/>
    </row>
    <row r="13" spans="1:5" ht="18" customHeight="1">
      <c r="A13" s="112" t="s">
        <v>525</v>
      </c>
      <c r="B13" s="112"/>
      <c r="C13" s="112"/>
      <c r="D13" s="112"/>
      <c r="E13" s="112"/>
    </row>
    <row r="14" spans="1:5" ht="19.5" customHeight="1">
      <c r="A14" s="40" t="s">
        <v>526</v>
      </c>
      <c r="B14" s="40"/>
      <c r="C14" s="40"/>
      <c r="D14" s="40"/>
      <c r="E14" s="40"/>
    </row>
    <row r="15" spans="1:5" ht="19.5" customHeight="1">
      <c r="A15" s="40" t="s">
        <v>527</v>
      </c>
      <c r="B15" s="40"/>
      <c r="C15" s="40"/>
      <c r="D15" s="40"/>
      <c r="E15" s="40"/>
    </row>
    <row r="16" spans="1:5" ht="16.5" customHeight="1">
      <c r="A16" s="112" t="s">
        <v>528</v>
      </c>
      <c r="B16" s="112"/>
      <c r="C16" s="112"/>
      <c r="D16" s="112"/>
      <c r="E16" s="112"/>
    </row>
    <row r="17" spans="1:5" ht="14.25" customHeight="1">
      <c r="A17" s="126"/>
      <c r="B17" s="126"/>
      <c r="C17" s="126"/>
      <c r="D17" s="127" t="s">
        <v>529</v>
      </c>
      <c r="E17" s="127"/>
    </row>
    <row r="18" spans="1:5" ht="26.25" customHeight="1">
      <c r="A18" s="128" t="s">
        <v>530</v>
      </c>
      <c r="B18" s="128"/>
      <c r="C18" s="128"/>
      <c r="D18" s="129" t="s">
        <v>531</v>
      </c>
      <c r="E18" s="130" t="s">
        <v>12</v>
      </c>
    </row>
    <row r="19" spans="1:5" ht="33" customHeight="1">
      <c r="A19" s="12" t="s">
        <v>532</v>
      </c>
      <c r="B19" s="12"/>
      <c r="C19" s="12"/>
      <c r="D19" s="89" t="s">
        <v>533</v>
      </c>
      <c r="E19" s="47">
        <f>SUM(E25+E20)</f>
        <v>9838.300000000017</v>
      </c>
    </row>
    <row r="20" spans="1:5" ht="33" customHeight="1">
      <c r="A20" s="131" t="s">
        <v>534</v>
      </c>
      <c r="B20" s="131"/>
      <c r="C20" s="131"/>
      <c r="D20" s="89" t="s">
        <v>535</v>
      </c>
      <c r="E20" s="54">
        <f>SUM(E21-E23)</f>
        <v>-6000</v>
      </c>
    </row>
    <row r="21" spans="1:5" ht="0.75" customHeight="1">
      <c r="A21" s="132" t="s">
        <v>536</v>
      </c>
      <c r="B21" s="132"/>
      <c r="C21" s="132"/>
      <c r="D21" s="56" t="s">
        <v>537</v>
      </c>
      <c r="E21" s="54">
        <f>SUM(E22)</f>
        <v>0</v>
      </c>
    </row>
    <row r="22" spans="1:5" ht="51" customHeight="1" hidden="1">
      <c r="A22" s="132" t="s">
        <v>538</v>
      </c>
      <c r="B22" s="132"/>
      <c r="C22" s="132"/>
      <c r="D22" s="56" t="s">
        <v>539</v>
      </c>
      <c r="E22" s="54">
        <v>0</v>
      </c>
    </row>
    <row r="23" spans="1:5" ht="32.25" customHeight="1">
      <c r="A23" s="132" t="s">
        <v>540</v>
      </c>
      <c r="B23" s="132"/>
      <c r="C23" s="132"/>
      <c r="D23" s="56" t="s">
        <v>541</v>
      </c>
      <c r="E23" s="54">
        <f>SUM(E24)</f>
        <v>6000</v>
      </c>
    </row>
    <row r="24" spans="1:5" ht="47.25" customHeight="1">
      <c r="A24" s="132" t="s">
        <v>542</v>
      </c>
      <c r="B24" s="132"/>
      <c r="C24" s="132"/>
      <c r="D24" s="56" t="s">
        <v>543</v>
      </c>
      <c r="E24" s="54">
        <v>6000</v>
      </c>
    </row>
    <row r="25" spans="1:5" ht="33" customHeight="1">
      <c r="A25" s="133" t="s">
        <v>544</v>
      </c>
      <c r="B25" s="133"/>
      <c r="C25" s="133"/>
      <c r="D25" s="89" t="s">
        <v>545</v>
      </c>
      <c r="E25" s="54">
        <f>SUM(E30-E26)</f>
        <v>15838.300000000017</v>
      </c>
    </row>
    <row r="26" spans="1:5" ht="22.5" customHeight="1">
      <c r="A26" s="134" t="s">
        <v>546</v>
      </c>
      <c r="B26" s="134"/>
      <c r="C26" s="134"/>
      <c r="D26" s="56" t="s">
        <v>547</v>
      </c>
      <c r="E26" s="54">
        <f>SUM(E27)</f>
        <v>206866.4</v>
      </c>
    </row>
    <row r="27" spans="1:5" ht="20.25" customHeight="1">
      <c r="A27" s="134" t="s">
        <v>548</v>
      </c>
      <c r="B27" s="134"/>
      <c r="C27" s="134"/>
      <c r="D27" s="56" t="s">
        <v>549</v>
      </c>
      <c r="E27" s="54">
        <f>SUM(E28)</f>
        <v>206866.4</v>
      </c>
    </row>
    <row r="28" spans="1:5" ht="34.5" customHeight="1">
      <c r="A28" s="134" t="s">
        <v>550</v>
      </c>
      <c r="B28" s="134"/>
      <c r="C28" s="134"/>
      <c r="D28" s="56" t="s">
        <v>551</v>
      </c>
      <c r="E28" s="54">
        <f>SUM(E29)</f>
        <v>206866.4</v>
      </c>
    </row>
    <row r="29" spans="1:5" ht="30.75" customHeight="1">
      <c r="A29" s="134" t="s">
        <v>552</v>
      </c>
      <c r="B29" s="134"/>
      <c r="C29" s="134"/>
      <c r="D29" s="56" t="s">
        <v>553</v>
      </c>
      <c r="E29" s="49">
        <v>206866.4</v>
      </c>
    </row>
    <row r="30" spans="1:5" ht="15.75" customHeight="1">
      <c r="A30" s="134" t="s">
        <v>554</v>
      </c>
      <c r="B30" s="134"/>
      <c r="C30" s="134"/>
      <c r="D30" s="56" t="s">
        <v>555</v>
      </c>
      <c r="E30" s="54">
        <f>SUM(E31)</f>
        <v>222704.7</v>
      </c>
    </row>
    <row r="31" spans="1:5" ht="19.5" customHeight="1">
      <c r="A31" s="134" t="s">
        <v>556</v>
      </c>
      <c r="B31" s="134"/>
      <c r="C31" s="134"/>
      <c r="D31" s="56" t="s">
        <v>557</v>
      </c>
      <c r="E31" s="54">
        <f>SUM(E32)</f>
        <v>222704.7</v>
      </c>
    </row>
    <row r="32" spans="1:5" ht="34.5" customHeight="1">
      <c r="A32" s="134" t="s">
        <v>558</v>
      </c>
      <c r="B32" s="134"/>
      <c r="C32" s="134"/>
      <c r="D32" s="56" t="s">
        <v>559</v>
      </c>
      <c r="E32" s="54">
        <f>SUM(E33)</f>
        <v>222704.7</v>
      </c>
    </row>
    <row r="33" spans="1:5" ht="31.5" customHeight="1">
      <c r="A33" s="134" t="s">
        <v>560</v>
      </c>
      <c r="B33" s="134"/>
      <c r="C33" s="134"/>
      <c r="D33" s="56" t="s">
        <v>561</v>
      </c>
      <c r="E33" s="54">
        <v>222704.7</v>
      </c>
    </row>
    <row r="34" spans="1:5" ht="16.5" customHeight="1">
      <c r="A34" s="53"/>
      <c r="B34" s="53"/>
      <c r="C34" s="53"/>
      <c r="D34" s="135"/>
      <c r="E34" s="136"/>
    </row>
    <row r="35" spans="1:5" ht="18" customHeight="1">
      <c r="A35" s="53"/>
      <c r="B35" s="53"/>
      <c r="C35" s="53"/>
      <c r="D35" s="135"/>
      <c r="E35" s="60"/>
    </row>
    <row r="36" spans="1:5" ht="17.25" customHeight="1">
      <c r="A36" s="137" t="s">
        <v>138</v>
      </c>
      <c r="B36" s="137"/>
      <c r="C36" s="137"/>
      <c r="D36" s="137"/>
      <c r="E36" s="60"/>
    </row>
    <row r="37" spans="1:5" ht="18.75" customHeight="1">
      <c r="A37" s="70" t="s">
        <v>488</v>
      </c>
      <c r="B37" s="70"/>
      <c r="C37" s="70"/>
      <c r="D37" s="70"/>
      <c r="E37" s="138"/>
    </row>
    <row r="38" spans="1:5" ht="18.75" customHeight="1">
      <c r="A38" s="70" t="s">
        <v>523</v>
      </c>
      <c r="B38" s="70"/>
      <c r="C38" s="70"/>
      <c r="D38" s="70"/>
      <c r="E38" s="70"/>
    </row>
    <row r="39" spans="1:5" ht="12.75">
      <c r="A39" s="60"/>
      <c r="B39" s="60"/>
      <c r="C39" s="60"/>
      <c r="D39" s="60"/>
      <c r="E39" s="60"/>
    </row>
  </sheetData>
  <sheetProtection selectLockedCells="1" selectUnlockedCells="1"/>
  <mergeCells count="36">
    <mergeCell ref="D1:E1"/>
    <mergeCell ref="A2:E2"/>
    <mergeCell ref="A3:E3"/>
    <mergeCell ref="A4:E4"/>
    <mergeCell ref="A5:E5"/>
    <mergeCell ref="D7:E7"/>
    <mergeCell ref="A8:E8"/>
    <mergeCell ref="A9:E9"/>
    <mergeCell ref="A10:E10"/>
    <mergeCell ref="A11:E11"/>
    <mergeCell ref="A13:E13"/>
    <mergeCell ref="A14:E14"/>
    <mergeCell ref="A15:E15"/>
    <mergeCell ref="A16:E16"/>
    <mergeCell ref="D17:E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D36"/>
    <mergeCell ref="A37:D37"/>
    <mergeCell ref="A38:E38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H49" sqref="H49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6.625" style="0" customWidth="1"/>
    <col min="4" max="4" width="58.125" style="0" customWidth="1"/>
    <col min="5" max="5" width="13.875" style="0" customWidth="1"/>
  </cols>
  <sheetData>
    <row r="1" spans="4:5" ht="18.75" customHeight="1">
      <c r="D1" s="3" t="s">
        <v>490</v>
      </c>
      <c r="E1" s="3"/>
    </row>
    <row r="2" spans="1:5" ht="12.75">
      <c r="A2" s="3" t="s">
        <v>1</v>
      </c>
      <c r="B2" s="3"/>
      <c r="C2" s="3"/>
      <c r="D2" s="3"/>
      <c r="E2" s="3"/>
    </row>
    <row r="3" spans="1:5" ht="12.75">
      <c r="A3" s="3" t="s">
        <v>2</v>
      </c>
      <c r="B3" s="3"/>
      <c r="C3" s="3"/>
      <c r="D3" s="3"/>
      <c r="E3" s="3"/>
    </row>
    <row r="4" spans="1:5" ht="12.75">
      <c r="A4" s="3" t="s">
        <v>3</v>
      </c>
      <c r="B4" s="3"/>
      <c r="C4" s="3"/>
      <c r="D4" s="3"/>
      <c r="E4" s="3"/>
    </row>
    <row r="5" spans="1:5" ht="12.75">
      <c r="A5" s="3" t="s">
        <v>4</v>
      </c>
      <c r="B5" s="3"/>
      <c r="C5" s="3"/>
      <c r="D5" s="3"/>
      <c r="E5" s="3"/>
    </row>
    <row r="6" ht="12" customHeight="1"/>
    <row r="7" spans="4:5" ht="18.75" customHeight="1">
      <c r="D7" s="3" t="s">
        <v>562</v>
      </c>
      <c r="E7" s="3"/>
    </row>
    <row r="8" spans="1:5" ht="12.75">
      <c r="A8" s="3" t="s">
        <v>1</v>
      </c>
      <c r="B8" s="3"/>
      <c r="C8" s="3"/>
      <c r="D8" s="3"/>
      <c r="E8" s="3"/>
    </row>
    <row r="9" spans="1:5" ht="12.75">
      <c r="A9" s="3" t="s">
        <v>2</v>
      </c>
      <c r="B9" s="3"/>
      <c r="C9" s="3"/>
      <c r="D9" s="3"/>
      <c r="E9" s="3"/>
    </row>
    <row r="10" spans="1:5" ht="12.75">
      <c r="A10" s="3" t="s">
        <v>3</v>
      </c>
      <c r="B10" s="3"/>
      <c r="C10" s="3"/>
      <c r="D10" s="3"/>
      <c r="E10" s="3"/>
    </row>
    <row r="11" spans="1:5" ht="12.75">
      <c r="A11" s="3" t="s">
        <v>6</v>
      </c>
      <c r="B11" s="3"/>
      <c r="C11" s="3"/>
      <c r="D11" s="3"/>
      <c r="E11" s="3"/>
    </row>
    <row r="12" spans="1:5" ht="12.75">
      <c r="A12" s="4"/>
      <c r="B12" s="4"/>
      <c r="C12" s="4"/>
      <c r="D12" s="4"/>
      <c r="E12" s="4"/>
    </row>
    <row r="13" spans="1:5" ht="21.75" customHeight="1">
      <c r="A13" s="112" t="s">
        <v>563</v>
      </c>
      <c r="B13" s="112"/>
      <c r="C13" s="112"/>
      <c r="D13" s="112"/>
      <c r="E13" s="112"/>
    </row>
    <row r="14" spans="1:5" ht="18.75" customHeight="1">
      <c r="A14" s="139" t="s">
        <v>564</v>
      </c>
      <c r="B14" s="139"/>
      <c r="C14" s="139"/>
      <c r="D14" s="139"/>
      <c r="E14" s="139"/>
    </row>
    <row r="15" spans="1:5" ht="18.75" customHeight="1">
      <c r="A15" s="139" t="s">
        <v>565</v>
      </c>
      <c r="B15" s="139"/>
      <c r="C15" s="139"/>
      <c r="D15" s="139"/>
      <c r="E15" s="139"/>
    </row>
    <row r="16" spans="1:5" ht="18.75" customHeight="1">
      <c r="A16" s="139" t="s">
        <v>566</v>
      </c>
      <c r="B16" s="139"/>
      <c r="C16" s="139"/>
      <c r="D16" s="139"/>
      <c r="E16" s="139"/>
    </row>
    <row r="17" spans="1:5" ht="18.75" customHeight="1">
      <c r="A17" s="139" t="s">
        <v>567</v>
      </c>
      <c r="B17" s="139"/>
      <c r="C17" s="139"/>
      <c r="D17" s="139"/>
      <c r="E17" s="139"/>
    </row>
    <row r="18" spans="1:5" ht="12.75" customHeight="1">
      <c r="A18" s="126"/>
      <c r="B18" s="126"/>
      <c r="C18" s="126"/>
      <c r="D18" s="140" t="s">
        <v>529</v>
      </c>
      <c r="E18" s="140"/>
    </row>
    <row r="19" spans="1:5" ht="16.5" customHeight="1">
      <c r="A19" s="141" t="s">
        <v>530</v>
      </c>
      <c r="B19" s="141"/>
      <c r="C19" s="141"/>
      <c r="D19" s="142" t="s">
        <v>568</v>
      </c>
      <c r="E19" s="141" t="s">
        <v>12</v>
      </c>
    </row>
    <row r="20" spans="1:5" ht="15.75" customHeight="1">
      <c r="A20" s="143"/>
      <c r="B20" s="143"/>
      <c r="C20" s="143"/>
      <c r="D20" s="144"/>
      <c r="E20" s="19"/>
    </row>
    <row r="21" spans="1:5" ht="17.25" customHeight="1">
      <c r="A21" s="145"/>
      <c r="B21" s="145"/>
      <c r="C21" s="145"/>
      <c r="D21" s="9" t="s">
        <v>569</v>
      </c>
      <c r="E21" s="146">
        <f>SUM(E22:E36)</f>
        <v>195397.10000000003</v>
      </c>
    </row>
    <row r="22" spans="1:5" ht="18.75" customHeight="1">
      <c r="A22" s="143" t="s">
        <v>246</v>
      </c>
      <c r="B22" s="143"/>
      <c r="C22" s="143"/>
      <c r="D22" s="56" t="s">
        <v>245</v>
      </c>
      <c r="E22" s="147">
        <v>23086.4</v>
      </c>
    </row>
    <row r="23" spans="1:5" ht="29.25" customHeight="1">
      <c r="A23" s="143" t="s">
        <v>273</v>
      </c>
      <c r="B23" s="143"/>
      <c r="C23" s="143"/>
      <c r="D23" s="26" t="s">
        <v>272</v>
      </c>
      <c r="E23" s="147">
        <v>4340.9</v>
      </c>
    </row>
    <row r="24" spans="1:5" ht="32.25" customHeight="1">
      <c r="A24" s="143" t="s">
        <v>286</v>
      </c>
      <c r="B24" s="143"/>
      <c r="C24" s="143"/>
      <c r="D24" s="26" t="s">
        <v>285</v>
      </c>
      <c r="E24" s="147">
        <v>3748.4</v>
      </c>
    </row>
    <row r="25" spans="1:5" ht="30.75" customHeight="1">
      <c r="A25" s="143" t="s">
        <v>319</v>
      </c>
      <c r="B25" s="143"/>
      <c r="C25" s="143"/>
      <c r="D25" s="26" t="s">
        <v>318</v>
      </c>
      <c r="E25" s="147">
        <v>47432.5</v>
      </c>
    </row>
    <row r="26" spans="1:5" ht="32.25" customHeight="1">
      <c r="A26" s="143" t="s">
        <v>336</v>
      </c>
      <c r="B26" s="143"/>
      <c r="C26" s="143"/>
      <c r="D26" s="26" t="s">
        <v>335</v>
      </c>
      <c r="E26" s="147">
        <v>1000</v>
      </c>
    </row>
    <row r="27" spans="1:5" ht="30.75" customHeight="1">
      <c r="A27" s="143" t="s">
        <v>342</v>
      </c>
      <c r="B27" s="143"/>
      <c r="C27" s="143"/>
      <c r="D27" s="120" t="s">
        <v>341</v>
      </c>
      <c r="E27" s="147">
        <v>80</v>
      </c>
    </row>
    <row r="28" spans="1:5" ht="31.5" customHeight="1">
      <c r="A28" s="143" t="s">
        <v>353</v>
      </c>
      <c r="B28" s="143"/>
      <c r="C28" s="143"/>
      <c r="D28" s="26" t="s">
        <v>352</v>
      </c>
      <c r="E28" s="147">
        <v>1064.9</v>
      </c>
    </row>
    <row r="29" spans="1:5" ht="30.75" customHeight="1">
      <c r="A29" s="143" t="s">
        <v>570</v>
      </c>
      <c r="B29" s="143"/>
      <c r="C29" s="143"/>
      <c r="D29" s="26" t="s">
        <v>366</v>
      </c>
      <c r="E29" s="147">
        <v>18790.6</v>
      </c>
    </row>
    <row r="30" spans="1:5" ht="36.75" customHeight="1">
      <c r="A30" s="143" t="s">
        <v>571</v>
      </c>
      <c r="B30" s="143"/>
      <c r="C30" s="143"/>
      <c r="D30" s="26" t="s">
        <v>385</v>
      </c>
      <c r="E30" s="147">
        <v>24410</v>
      </c>
    </row>
    <row r="31" spans="1:5" ht="36" customHeight="1">
      <c r="A31" s="143" t="s">
        <v>403</v>
      </c>
      <c r="B31" s="143"/>
      <c r="C31" s="143"/>
      <c r="D31" s="26" t="s">
        <v>402</v>
      </c>
      <c r="E31" s="147">
        <v>1368</v>
      </c>
    </row>
    <row r="32" spans="1:5" ht="18.75" customHeight="1">
      <c r="A32" s="143" t="s">
        <v>410</v>
      </c>
      <c r="B32" s="143"/>
      <c r="C32" s="143"/>
      <c r="D32" s="26" t="s">
        <v>409</v>
      </c>
      <c r="E32" s="147">
        <v>51788.9</v>
      </c>
    </row>
    <row r="33" spans="1:5" ht="46.5" customHeight="1">
      <c r="A33" s="143" t="s">
        <v>431</v>
      </c>
      <c r="B33" s="143"/>
      <c r="C33" s="143"/>
      <c r="D33" s="26" t="s">
        <v>430</v>
      </c>
      <c r="E33" s="147">
        <v>1743.7</v>
      </c>
    </row>
    <row r="34" spans="1:5" ht="30.75" customHeight="1">
      <c r="A34" s="143" t="s">
        <v>445</v>
      </c>
      <c r="B34" s="143"/>
      <c r="C34" s="143"/>
      <c r="D34" s="102" t="s">
        <v>444</v>
      </c>
      <c r="E34" s="147">
        <v>4193.6</v>
      </c>
    </row>
    <row r="35" spans="1:5" ht="35.25" customHeight="1">
      <c r="A35" s="143" t="s">
        <v>462</v>
      </c>
      <c r="B35" s="143"/>
      <c r="C35" s="143"/>
      <c r="D35" s="26" t="s">
        <v>461</v>
      </c>
      <c r="E35" s="147">
        <v>11969.2</v>
      </c>
    </row>
    <row r="36" spans="1:5" ht="47.25" customHeight="1">
      <c r="A36" s="143" t="s">
        <v>477</v>
      </c>
      <c r="B36" s="143"/>
      <c r="C36" s="143"/>
      <c r="D36" s="26" t="s">
        <v>476</v>
      </c>
      <c r="E36" s="147">
        <v>380</v>
      </c>
    </row>
    <row r="37" spans="1:5" ht="35.25" customHeight="1" hidden="1">
      <c r="A37" s="148"/>
      <c r="B37" s="148"/>
      <c r="C37" s="148"/>
      <c r="D37" s="26"/>
      <c r="E37" s="147"/>
    </row>
    <row r="38" spans="1:5" ht="35.25" customHeight="1" hidden="1">
      <c r="A38" s="148"/>
      <c r="B38" s="148"/>
      <c r="C38" s="148"/>
      <c r="D38" s="26"/>
      <c r="E38" s="147"/>
    </row>
    <row r="39" spans="1:5" ht="35.25" customHeight="1" hidden="1">
      <c r="A39" s="148"/>
      <c r="B39" s="148"/>
      <c r="C39" s="148"/>
      <c r="D39" s="26"/>
      <c r="E39" s="147"/>
    </row>
    <row r="40" spans="1:5" ht="35.25" customHeight="1" hidden="1">
      <c r="A40" s="148"/>
      <c r="B40" s="148"/>
      <c r="C40" s="148"/>
      <c r="D40" s="26"/>
      <c r="E40" s="147"/>
    </row>
    <row r="41" spans="1:5" ht="35.25" customHeight="1" hidden="1">
      <c r="A41" s="148"/>
      <c r="B41" s="148"/>
      <c r="C41" s="148"/>
      <c r="D41" s="26"/>
      <c r="E41" s="147"/>
    </row>
    <row r="42" spans="1:5" ht="35.25" customHeight="1" hidden="1">
      <c r="A42" s="148"/>
      <c r="B42" s="148"/>
      <c r="C42" s="148"/>
      <c r="D42" s="26"/>
      <c r="E42" s="147"/>
    </row>
    <row r="43" spans="1:5" ht="35.25" customHeight="1" hidden="1">
      <c r="A43" s="148"/>
      <c r="B43" s="148"/>
      <c r="C43" s="148"/>
      <c r="D43" s="26"/>
      <c r="E43" s="147"/>
    </row>
    <row r="44" spans="1:5" ht="12.75">
      <c r="A44" s="148"/>
      <c r="B44" s="148"/>
      <c r="C44" s="148"/>
      <c r="D44" s="35"/>
      <c r="E44" s="148"/>
    </row>
    <row r="45" spans="1:5" ht="12.75">
      <c r="A45" s="36"/>
      <c r="B45" s="36"/>
      <c r="C45" s="36"/>
      <c r="D45" s="35"/>
      <c r="E45" s="36"/>
    </row>
    <row r="46" spans="1:5" ht="18.75" customHeight="1">
      <c r="A46" s="137" t="s">
        <v>138</v>
      </c>
      <c r="B46" s="137"/>
      <c r="C46" s="137"/>
      <c r="D46" s="137"/>
      <c r="E46" s="60"/>
    </row>
    <row r="47" spans="1:5" ht="18.75" customHeight="1">
      <c r="A47" s="70" t="s">
        <v>488</v>
      </c>
      <c r="B47" s="70"/>
      <c r="C47" s="70"/>
      <c r="D47" s="70"/>
      <c r="E47" s="138"/>
    </row>
    <row r="48" spans="1:5" ht="18.75" customHeight="1">
      <c r="A48" s="70" t="s">
        <v>572</v>
      </c>
      <c r="B48" s="70"/>
      <c r="C48" s="70"/>
      <c r="D48" s="70"/>
      <c r="E48" s="70"/>
    </row>
  </sheetData>
  <sheetProtection selectLockedCells="1" selectUnlockedCells="1"/>
  <mergeCells count="36">
    <mergeCell ref="D1:E1"/>
    <mergeCell ref="A2:E2"/>
    <mergeCell ref="A3:E3"/>
    <mergeCell ref="A4:E4"/>
    <mergeCell ref="A5:E5"/>
    <mergeCell ref="D7:E7"/>
    <mergeCell ref="A8:E8"/>
    <mergeCell ref="A9:E9"/>
    <mergeCell ref="A10:E10"/>
    <mergeCell ref="A11:E11"/>
    <mergeCell ref="A13:E13"/>
    <mergeCell ref="A14:E14"/>
    <mergeCell ref="A15:E15"/>
    <mergeCell ref="A16:E16"/>
    <mergeCell ref="A17:E17"/>
    <mergeCell ref="D18:E18"/>
    <mergeCell ref="A19:C19"/>
    <mergeCell ref="A20:C20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6:D46"/>
    <mergeCell ref="A47:D47"/>
    <mergeCell ref="A48:E48"/>
  </mergeCells>
  <printOptions/>
  <pageMargins left="1.1812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sidykin</dc:creator>
  <cp:keywords/>
  <dc:description/>
  <cp:lastModifiedBy>Chuhir</cp:lastModifiedBy>
  <cp:lastPrinted>2015-04-08T10:21:54Z</cp:lastPrinted>
  <dcterms:created xsi:type="dcterms:W3CDTF">2006-11-15T11:51:42Z</dcterms:created>
  <dcterms:modified xsi:type="dcterms:W3CDTF">2015-04-09T05:50:54Z</dcterms:modified>
  <cp:category/>
  <cp:version/>
  <cp:contentType/>
  <cp:contentStatus/>
</cp:coreProperties>
</file>